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s" sheetId="1" state="visible" r:id="rId1"/>
    <sheet xmlns:r="http://schemas.openxmlformats.org/officeDocument/2006/relationships" name="Annahmen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'Business Cases'!$A$1:$X$101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.##0,00 &quot;€&quot;"/>
    <numFmt numFmtId="167" formatCode="0,0 %"/>
    <numFmt numFmtId="168" formatCode="0,0 &quot;Jahre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2E3A47"/>
      <sz val="10"/>
    </font>
  </fonts>
  <fills count="8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D4A017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6" borderId="1" pivotButton="0" quotePrefix="0" xfId="0"/>
    <xf numFmtId="0" fontId="0" fillId="6" borderId="1" pivotButton="0" quotePrefix="0" xfId="0"/>
    <xf numFmtId="0" fontId="2" fillId="7" borderId="1" applyAlignment="1" pivotButton="0" quotePrefix="0" xfId="0">
      <alignment horizontal="left" vertical="center"/>
    </xf>
    <xf numFmtId="167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22C55E"/>
        </patternFill>
      </fill>
    </dxf>
    <dxf>
      <fill>
        <patternFill patternType="solid">
          <fgColor rgb="00DC2626"/>
        </patternFill>
      </fill>
    </dxf>
    <dxf>
      <font>
        <name val="Aptos"/>
        <b val="1"/>
        <color rgb="00166534"/>
        <sz val="10"/>
      </font>
      <fill>
        <patternFill patternType="solid">
          <fgColor rgb="0022C55E"/>
        </patternFill>
      </fill>
    </dxf>
    <dxf>
      <font>
        <name val="Aptos"/>
        <b val="1"/>
        <color rgb="00991B1B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Kapitalwert je Projekt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'Business Cases'!V1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'Business Cases'!$B$2:$B$101</f>
            </numRef>
          </cat>
          <val>
            <numRef>
              <f>'Business Cases'!$V$2:$V$101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Projekt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Kapitalwert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ROI je Projekt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'Business Cases'!T1</f>
            </strRef>
          </tx>
          <spPr>
            <a:solidFill xmlns:a="http://schemas.openxmlformats.org/drawingml/2006/main">
              <a:srgbClr val="D4A017"/>
            </a:solidFill>
            <a:ln xmlns:a="http://schemas.openxmlformats.org/drawingml/2006/main">
              <a:prstDash val="solid"/>
            </a:ln>
          </spPr>
          <cat>
            <numRef>
              <f>'Business Cases'!$B$2:$B$101</f>
            </numRef>
          </cat>
          <val>
            <numRef>
              <f>'Business Cases'!$T$2:$T$101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Projekt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Wirtschaftlichkeit der Projekte</a:t>
            </a:r>
          </a:p>
        </rich>
      </tx>
    </title>
    <plotArea>
      <pieChart>
        <varyColors val="1"/>
        <ser>
          <idx val="0"/>
          <order val="0"/>
          <tx>
            <strRef>
              <f>'Annahmen'!B23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'Annahmen'!$A$24:$A$25</f>
            </numRef>
          </cat>
          <val>
            <numRef>
              <f>'Annahmen'!$B$24:$B$25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36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28" customWidth="1" min="3" max="3"/>
    <col width="22" customWidth="1" min="4" max="4"/>
    <col width="16" customWidth="1" min="5" max="5"/>
    <col width="21" customWidth="1" min="6" max="6"/>
    <col width="18" customWidth="1" min="7" max="7"/>
    <col width="16" customWidth="1" min="8" max="8"/>
    <col width="19" customWidth="1" min="9" max="9"/>
    <col width="29" customWidth="1" min="10" max="10"/>
    <col width="24" customWidth="1" min="11" max="11"/>
    <col width="26" customWidth="1" min="12" max="12"/>
    <col width="29" customWidth="1" min="13" max="13"/>
    <col width="24" customWidth="1" min="14" max="14"/>
    <col width="25" customWidth="1" min="15" max="15"/>
    <col width="21" customWidth="1" min="16" max="16"/>
    <col width="18" customWidth="1" min="17" max="17"/>
    <col width="20" customWidth="1" min="18" max="18"/>
    <col width="27" customWidth="1" min="19" max="19"/>
    <col width="13" customWidth="1" min="20" max="20"/>
    <col width="25" customWidth="1" min="21" max="21"/>
    <col width="19" customWidth="1" min="22" max="22"/>
    <col width="23" customWidth="1" min="23" max="23"/>
    <col width="13" customWidth="1" min="24" max="24"/>
  </cols>
  <sheetData>
    <row r="1" ht="34" customHeight="1">
      <c r="A1" s="1" t="inlineStr">
        <is>
          <t>Fall-ID</t>
        </is>
      </c>
      <c r="B1" s="1" t="inlineStr">
        <is>
          <t>Projektname</t>
        </is>
      </c>
      <c r="C1" s="1" t="inlineStr">
        <is>
          <t>Unternehmen</t>
        </is>
      </c>
      <c r="D1" s="1" t="inlineStr">
        <is>
          <t>Ansprechpartner</t>
        </is>
      </c>
      <c r="E1" s="1" t="inlineStr">
        <is>
          <t>Stadt</t>
        </is>
      </c>
      <c r="F1" s="1" t="inlineStr">
        <is>
          <t>Branche</t>
        </is>
      </c>
      <c r="G1" s="1" t="inlineStr">
        <is>
          <t>Projektstatus</t>
        </is>
      </c>
      <c r="H1" s="1" t="inlineStr">
        <is>
          <t>Bewertungsdatum</t>
        </is>
      </c>
      <c r="I1" s="1" t="inlineStr">
        <is>
          <t>Investition netto (€)</t>
        </is>
      </c>
      <c r="J1" s="1" t="inlineStr">
        <is>
          <t>Einmalige Implementierungskosten (€)</t>
        </is>
      </c>
      <c r="K1" s="1" t="inlineStr">
        <is>
          <t>Jährliche Betriebskosten (€)</t>
        </is>
      </c>
      <c r="L1" s="1" t="inlineStr">
        <is>
          <t>Jährlicher Umsatzmehrwert (€)</t>
        </is>
      </c>
      <c r="M1" s="1" t="inlineStr">
        <is>
          <t>Jährliche Kosteneinsparung (€)</t>
        </is>
      </c>
      <c r="N1" s="1" t="inlineStr">
        <is>
          <t>Nutzen gesamt p. a. (€)</t>
        </is>
      </c>
      <c r="O1" s="1" t="inlineStr">
        <is>
          <t>Betrachtungszeitraum (Jahre)</t>
        </is>
      </c>
      <c r="P1" s="1" t="inlineStr">
        <is>
          <t>Diskontierungssatz (%)</t>
        </is>
      </c>
      <c r="Q1" s="1" t="inlineStr">
        <is>
          <t>Fördermittel (€)</t>
        </is>
      </c>
      <c r="R1" s="1" t="inlineStr">
        <is>
          <t>Nettoinvestition (€)</t>
        </is>
      </c>
      <c r="S1" s="1" t="inlineStr">
        <is>
          <t>Jährlicher Netto-Cashflow (€)</t>
        </is>
      </c>
      <c r="T1" s="1" t="inlineStr">
        <is>
          <t>ROI (%)</t>
        </is>
      </c>
      <c r="U1" s="1" t="inlineStr">
        <is>
          <t>Amortisationsdauer (Jahre)</t>
        </is>
      </c>
      <c r="V1" s="1" t="inlineStr">
        <is>
          <t>Kapitalwert (€)</t>
        </is>
      </c>
      <c r="W1" s="1" t="inlineStr">
        <is>
          <t>Wirtschaftlichkeit</t>
        </is>
      </c>
      <c r="X1" s="1" t="inlineStr">
        <is>
          <t>Priorität</t>
        </is>
      </c>
    </row>
    <row r="2">
      <c r="A2" s="2" t="inlineStr">
        <is>
          <t>BC-2026-001</t>
        </is>
      </c>
      <c r="B2" s="3" t="inlineStr">
        <is>
          <t>CRM-Einführung</t>
        </is>
      </c>
      <c r="C2" s="3" t="inlineStr">
        <is>
          <t>Nova IT GmbH</t>
        </is>
      </c>
      <c r="D2" s="3" t="inlineStr">
        <is>
          <t>Anna Weber</t>
        </is>
      </c>
      <c r="E2" s="2" t="inlineStr">
        <is>
          <t>Berlin</t>
        </is>
      </c>
      <c r="F2" s="3" t="inlineStr">
        <is>
          <t>IT-Dienstleistungen</t>
        </is>
      </c>
      <c r="G2" s="2" t="inlineStr">
        <is>
          <t>In Umsetzung</t>
        </is>
      </c>
      <c r="H2" s="4" t="n">
        <v>46037</v>
      </c>
      <c r="I2" s="5" t="n">
        <v>85000</v>
      </c>
      <c r="J2" s="5" t="n">
        <v>15000</v>
      </c>
      <c r="K2" s="5" t="n">
        <v>22000</v>
      </c>
      <c r="L2" s="5" t="n">
        <v>75000</v>
      </c>
      <c r="M2" s="5" t="n">
        <v>32000</v>
      </c>
      <c r="N2" s="6">
        <f>IF(COUNTA($L2:$M2)=0,"",L2+M2)</f>
        <v/>
      </c>
      <c r="O2" s="7" t="n">
        <v>5</v>
      </c>
      <c r="P2" s="8" t="n">
        <v>0.06</v>
      </c>
      <c r="Q2" s="5" t="n">
        <v>12000</v>
      </c>
      <c r="R2" s="6">
        <f>IF(COUNTA($I2:$J2,$Q2)=0,"",I2+J2-Q2)</f>
        <v/>
      </c>
      <c r="S2" s="6">
        <f>IF(COUNTA($K2:$M2)=0,"",N2-K2)</f>
        <v/>
      </c>
      <c r="T2" s="9">
        <f>IF(OR(R2="",S2=""),"",IFERROR(S2/R2,0))</f>
        <v/>
      </c>
      <c r="U2" s="10">
        <f>IF(OR(R2="",S2=""),"",IFERROR(R2/S2,0))</f>
        <v/>
      </c>
      <c r="V2" s="6">
        <f>IF(OR(R2="",S2="",O2="",P2=""),"",IFERROR(S2*(1-(1+P2)^-O2)/P2-R2,0))</f>
        <v/>
      </c>
      <c r="W2" s="11">
        <f>IF(V2="","",IF(V2&gt;0,"Wirtschaftlich","Nicht wirtschaftlich"))</f>
        <v/>
      </c>
      <c r="X2" s="11">
        <f>IF(W2="","",IFERROR(VLOOKUP(W2,'Annahmen'!$A$8:$B$10,2,FALSE),"Prüfen"))</f>
        <v/>
      </c>
    </row>
    <row r="3">
      <c r="A3" s="2" t="inlineStr">
        <is>
          <t>BC-2026-002</t>
        </is>
      </c>
      <c r="B3" s="3" t="inlineStr">
        <is>
          <t>E-Rechnung mit ZUGFeRD/XRechnung</t>
        </is>
      </c>
      <c r="C3" s="3" t="inlineStr">
        <is>
          <t>Bavaria Handel GmbH</t>
        </is>
      </c>
      <c r="D3" s="3" t="inlineStr">
        <is>
          <t>Lukas Schneider</t>
        </is>
      </c>
      <c r="E3" s="2" t="inlineStr">
        <is>
          <t>München</t>
        </is>
      </c>
      <c r="F3" s="3" t="inlineStr">
        <is>
          <t>Großhandel</t>
        </is>
      </c>
      <c r="G3" s="2" t="inlineStr">
        <is>
          <t>Freigegeben</t>
        </is>
      </c>
      <c r="H3" s="4" t="n">
        <v>46056</v>
      </c>
      <c r="I3" s="5" t="n">
        <v>45000</v>
      </c>
      <c r="J3" s="5" t="n">
        <v>9000</v>
      </c>
      <c r="K3" s="5" t="n">
        <v>11000</v>
      </c>
      <c r="L3" s="5" t="n">
        <v>42000</v>
      </c>
      <c r="M3" s="5" t="n">
        <v>18000</v>
      </c>
      <c r="N3" s="12">
        <f>IF(COUNTA($L3:$M3)=0,"",L3+M3)</f>
        <v/>
      </c>
      <c r="O3" s="7" t="n">
        <v>4</v>
      </c>
      <c r="P3" s="8" t="n">
        <v>0.05</v>
      </c>
      <c r="Q3" s="5" t="n">
        <v>5000</v>
      </c>
      <c r="R3" s="12">
        <f>IF(COUNTA($I3:$J3,$Q3)=0,"",I3+J3-Q3)</f>
        <v/>
      </c>
      <c r="S3" s="12">
        <f>IF(COUNTA($K3:$M3)=0,"",N3-K3)</f>
        <v/>
      </c>
      <c r="T3" s="13">
        <f>IF(OR(R3="",S3=""),"",IFERROR(S3/R3,0))</f>
        <v/>
      </c>
      <c r="U3" s="14">
        <f>IF(OR(R3="",S3=""),"",IFERROR(R3/S3,0))</f>
        <v/>
      </c>
      <c r="V3" s="12">
        <f>IF(OR(R3="",S3="",O3="",P3=""),"",IFERROR(S3*(1-(1+P3)^-O3)/P3-R3,0))</f>
        <v/>
      </c>
      <c r="W3" s="15">
        <f>IF(V3="","",IF(V3&gt;0,"Wirtschaftlich","Nicht wirtschaftlich"))</f>
        <v/>
      </c>
      <c r="X3" s="15">
        <f>IF(W3="","",IFERROR(VLOOKUP(W3,'Annahmen'!$A$8:$B$10,2,FALSE),"Prüfen"))</f>
        <v/>
      </c>
    </row>
    <row r="4">
      <c r="A4" s="2" t="inlineStr">
        <is>
          <t>BC-2026-003</t>
        </is>
      </c>
      <c r="B4" s="3" t="inlineStr">
        <is>
          <t>Lagerautomatisierung</t>
        </is>
      </c>
      <c r="C4" s="3" t="inlineStr">
        <is>
          <t>Hanse Logistik GmbH</t>
        </is>
      </c>
      <c r="D4" s="3" t="inlineStr">
        <is>
          <t>Julia Fischer</t>
        </is>
      </c>
      <c r="E4" s="2" t="inlineStr">
        <is>
          <t>Hamburg</t>
        </is>
      </c>
      <c r="F4" s="3" t="inlineStr">
        <is>
          <t>Logistik</t>
        </is>
      </c>
      <c r="G4" s="2" t="inlineStr">
        <is>
          <t>In Umsetzung</t>
        </is>
      </c>
      <c r="H4" s="4" t="n">
        <v>46072</v>
      </c>
      <c r="I4" s="5" t="n">
        <v>190000</v>
      </c>
      <c r="J4" s="5" t="n">
        <v>30000</v>
      </c>
      <c r="K4" s="5" t="n">
        <v>42000</v>
      </c>
      <c r="L4" s="5" t="n">
        <v>65000</v>
      </c>
      <c r="M4" s="5" t="n">
        <v>70000</v>
      </c>
      <c r="N4" s="6">
        <f>IF(COUNTA($L4:$M4)=0,"",L4+M4)</f>
        <v/>
      </c>
      <c r="O4" s="7" t="n">
        <v>6</v>
      </c>
      <c r="P4" s="8" t="n">
        <v>0.06</v>
      </c>
      <c r="Q4" s="5" t="n">
        <v>25000</v>
      </c>
      <c r="R4" s="6">
        <f>IF(COUNTA($I4:$J4,$Q4)=0,"",I4+J4-Q4)</f>
        <v/>
      </c>
      <c r="S4" s="6">
        <f>IF(COUNTA($K4:$M4)=0,"",N4-K4)</f>
        <v/>
      </c>
      <c r="T4" s="9">
        <f>IF(OR(R4="",S4=""),"",IFERROR(S4/R4,0))</f>
        <v/>
      </c>
      <c r="U4" s="10">
        <f>IF(OR(R4="",S4=""),"",IFERROR(R4/S4,0))</f>
        <v/>
      </c>
      <c r="V4" s="6">
        <f>IF(OR(R4="",S4="",O4="",P4=""),"",IFERROR(S4*(1-(1+P4)^-O4)/P4-R4,0))</f>
        <v/>
      </c>
      <c r="W4" s="11">
        <f>IF(V4="","",IF(V4&gt;0,"Wirtschaftlich","Nicht wirtschaftlich"))</f>
        <v/>
      </c>
      <c r="X4" s="11">
        <f>IF(W4="","",IFERROR(VLOOKUP(W4,'Annahmen'!$A$8:$B$10,2,FALSE),"Prüfen"))</f>
        <v/>
      </c>
    </row>
    <row r="5">
      <c r="A5" s="2" t="inlineStr">
        <is>
          <t>BC-2026-004</t>
        </is>
      </c>
      <c r="B5" s="3" t="inlineStr">
        <is>
          <t>Photovoltaikanlage</t>
        </is>
      </c>
      <c r="C5" s="3" t="inlineStr">
        <is>
          <t>Rheinwerk Produktion GmbH</t>
        </is>
      </c>
      <c r="D5" s="3" t="inlineStr">
        <is>
          <t>Maximilian Bauer</t>
        </is>
      </c>
      <c r="E5" s="2" t="inlineStr">
        <is>
          <t>Köln</t>
        </is>
      </c>
      <c r="F5" s="3" t="inlineStr">
        <is>
          <t>Produktion</t>
        </is>
      </c>
      <c r="G5" s="2" t="inlineStr">
        <is>
          <t>Freigegeben</t>
        </is>
      </c>
      <c r="H5" s="4" t="n">
        <v>46093</v>
      </c>
      <c r="I5" s="5" t="n">
        <v>350000</v>
      </c>
      <c r="J5" s="5" t="n">
        <v>20000</v>
      </c>
      <c r="K5" s="5" t="n">
        <v>18000</v>
      </c>
      <c r="L5" s="5" t="n">
        <v>35000</v>
      </c>
      <c r="M5" s="5" t="n">
        <v>90000</v>
      </c>
      <c r="N5" s="12">
        <f>IF(COUNTA($L5:$M5)=0,"",L5+M5)</f>
        <v/>
      </c>
      <c r="O5" s="7" t="n">
        <v>7</v>
      </c>
      <c r="P5" s="8" t="n">
        <v>0.05</v>
      </c>
      <c r="Q5" s="5" t="n">
        <v>70000</v>
      </c>
      <c r="R5" s="12">
        <f>IF(COUNTA($I5:$J5,$Q5)=0,"",I5+J5-Q5)</f>
        <v/>
      </c>
      <c r="S5" s="12">
        <f>IF(COUNTA($K5:$M5)=0,"",N5-K5)</f>
        <v/>
      </c>
      <c r="T5" s="13">
        <f>IF(OR(R5="",S5=""),"",IFERROR(S5/R5,0))</f>
        <v/>
      </c>
      <c r="U5" s="14">
        <f>IF(OR(R5="",S5=""),"",IFERROR(R5/S5,0))</f>
        <v/>
      </c>
      <c r="V5" s="12">
        <f>IF(OR(R5="",S5="",O5="",P5=""),"",IFERROR(S5*(1-(1+P5)^-O5)/P5-R5,0))</f>
        <v/>
      </c>
      <c r="W5" s="15">
        <f>IF(V5="","",IF(V5&gt;0,"Wirtschaftlich","Nicht wirtschaftlich"))</f>
        <v/>
      </c>
      <c r="X5" s="15">
        <f>IF(W5="","",IFERROR(VLOOKUP(W5,'Annahmen'!$A$8:$B$10,2,FALSE),"Prüfen"))</f>
        <v/>
      </c>
    </row>
    <row r="6">
      <c r="A6" s="2" t="inlineStr">
        <is>
          <t>BC-2026-005</t>
        </is>
      </c>
      <c r="B6" s="3" t="inlineStr">
        <is>
          <t>DATEV-Prozessoptimierung</t>
        </is>
      </c>
      <c r="C6" s="3" t="inlineStr">
        <is>
          <t>MainFinance Beratung GmbH</t>
        </is>
      </c>
      <c r="D6" s="3" t="inlineStr">
        <is>
          <t>Sophie Wagner</t>
        </is>
      </c>
      <c r="E6" s="2" t="inlineStr">
        <is>
          <t>Frankfurt</t>
        </is>
      </c>
      <c r="F6" s="3" t="inlineStr">
        <is>
          <t>Beratung</t>
        </is>
      </c>
      <c r="G6" s="2" t="inlineStr">
        <is>
          <t>In Prüfung</t>
        </is>
      </c>
      <c r="H6" s="4" t="n">
        <v>46120</v>
      </c>
      <c r="I6" s="5" t="n">
        <v>60000</v>
      </c>
      <c r="J6" s="5" t="n">
        <v>15000</v>
      </c>
      <c r="K6" s="5" t="n">
        <v>16000</v>
      </c>
      <c r="L6" s="5" t="n">
        <v>40000</v>
      </c>
      <c r="M6" s="5" t="n">
        <v>30000</v>
      </c>
      <c r="N6" s="6">
        <f>IF(COUNTA($L6:$M6)=0,"",L6+M6)</f>
        <v/>
      </c>
      <c r="O6" s="7" t="n">
        <v>5</v>
      </c>
      <c r="P6" s="8" t="n">
        <v>0.06</v>
      </c>
      <c r="Q6" s="5" t="n">
        <v>10000</v>
      </c>
      <c r="R6" s="6">
        <f>IF(COUNTA($I6:$J6,$Q6)=0,"",I6+J6-Q6)</f>
        <v/>
      </c>
      <c r="S6" s="6">
        <f>IF(COUNTA($K6:$M6)=0,"",N6-K6)</f>
        <v/>
      </c>
      <c r="T6" s="9">
        <f>IF(OR(R6="",S6=""),"",IFERROR(S6/R6,0))</f>
        <v/>
      </c>
      <c r="U6" s="10">
        <f>IF(OR(R6="",S6=""),"",IFERROR(R6/S6,0))</f>
        <v/>
      </c>
      <c r="V6" s="6">
        <f>IF(OR(R6="",S6="",O6="",P6=""),"",IFERROR(S6*(1-(1+P6)^-O6)/P6-R6,0))</f>
        <v/>
      </c>
      <c r="W6" s="11">
        <f>IF(V6="","",IF(V6&gt;0,"Wirtschaftlich","Nicht wirtschaftlich"))</f>
        <v/>
      </c>
      <c r="X6" s="11">
        <f>IF(W6="","",IFERROR(VLOOKUP(W6,'Annahmen'!$A$8:$B$10,2,FALSE),"Prüfen"))</f>
        <v/>
      </c>
    </row>
    <row r="7">
      <c r="A7" s="2" t="inlineStr">
        <is>
          <t>BC-2026-006</t>
        </is>
      </c>
      <c r="B7" s="3" t="inlineStr">
        <is>
          <t>Online-Shop-Ausbau</t>
        </is>
      </c>
      <c r="C7" s="3" t="inlineStr">
        <is>
          <t>Schwaben Markt GmbH</t>
        </is>
      </c>
      <c r="D7" s="3" t="inlineStr">
        <is>
          <t>Felix Hoffmann</t>
        </is>
      </c>
      <c r="E7" s="2" t="inlineStr">
        <is>
          <t>Stuttgart</t>
        </is>
      </c>
      <c r="F7" s="3" t="inlineStr">
        <is>
          <t>Einzelhandel</t>
        </is>
      </c>
      <c r="G7" s="2" t="inlineStr">
        <is>
          <t>In Umsetzung</t>
        </is>
      </c>
      <c r="H7" s="4" t="n">
        <v>46148</v>
      </c>
      <c r="I7" s="5" t="n">
        <v>120000</v>
      </c>
      <c r="J7" s="5" t="n">
        <v>25000</v>
      </c>
      <c r="K7" s="5" t="n">
        <v>38000</v>
      </c>
      <c r="L7" s="5" t="n">
        <v>95000</v>
      </c>
      <c r="M7" s="5" t="n">
        <v>35000</v>
      </c>
      <c r="N7" s="12">
        <f>IF(COUNTA($L7:$M7)=0,"",L7+M7)</f>
        <v/>
      </c>
      <c r="O7" s="7" t="n">
        <v>5</v>
      </c>
      <c r="P7" s="8" t="n">
        <v>0.07000000000000001</v>
      </c>
      <c r="Q7" s="5" t="n">
        <v>15000</v>
      </c>
      <c r="R7" s="12">
        <f>IF(COUNTA($I7:$J7,$Q7)=0,"",I7+J7-Q7)</f>
        <v/>
      </c>
      <c r="S7" s="12">
        <f>IF(COUNTA($K7:$M7)=0,"",N7-K7)</f>
        <v/>
      </c>
      <c r="T7" s="13">
        <f>IF(OR(R7="",S7=""),"",IFERROR(S7/R7,0))</f>
        <v/>
      </c>
      <c r="U7" s="14">
        <f>IF(OR(R7="",S7=""),"",IFERROR(R7/S7,0))</f>
        <v/>
      </c>
      <c r="V7" s="12">
        <f>IF(OR(R7="",S7="",O7="",P7=""),"",IFERROR(S7*(1-(1+P7)^-O7)/P7-R7,0))</f>
        <v/>
      </c>
      <c r="W7" s="15">
        <f>IF(V7="","",IF(V7&gt;0,"Wirtschaftlich","Nicht wirtschaftlich"))</f>
        <v/>
      </c>
      <c r="X7" s="15">
        <f>IF(W7="","",IFERROR(VLOOKUP(W7,'Annahmen'!$A$8:$B$10,2,FALSE),"Prüfen"))</f>
        <v/>
      </c>
    </row>
    <row r="8">
      <c r="A8" s="2" t="inlineStr">
        <is>
          <t>BC-2026-007</t>
        </is>
      </c>
      <c r="B8" s="3" t="inlineStr">
        <is>
          <t>Fuhrpark-Elektrifizierung</t>
        </is>
      </c>
      <c r="C8" s="3" t="inlineStr">
        <is>
          <t>RheinMobil Services GmbH</t>
        </is>
      </c>
      <c r="D8" s="3" t="inlineStr">
        <is>
          <t>Laura Becker</t>
        </is>
      </c>
      <c r="E8" s="2" t="inlineStr">
        <is>
          <t>Düsseldorf</t>
        </is>
      </c>
      <c r="F8" s="3" t="inlineStr">
        <is>
          <t>Dienstleistungen</t>
        </is>
      </c>
      <c r="G8" s="2" t="inlineStr">
        <is>
          <t>Freigegeben</t>
        </is>
      </c>
      <c r="H8" s="4" t="n">
        <v>46183</v>
      </c>
      <c r="I8" s="5" t="n">
        <v>280000</v>
      </c>
      <c r="J8" s="5" t="n">
        <v>30000</v>
      </c>
      <c r="K8" s="5" t="n">
        <v>32000</v>
      </c>
      <c r="L8" s="5" t="n">
        <v>20000</v>
      </c>
      <c r="M8" s="5" t="n">
        <v>90000</v>
      </c>
      <c r="N8" s="6">
        <f>IF(COUNTA($L8:$M8)=0,"",L8+M8)</f>
        <v/>
      </c>
      <c r="O8" s="7" t="n">
        <v>6</v>
      </c>
      <c r="P8" s="8" t="n">
        <v>0.05</v>
      </c>
      <c r="Q8" s="5" t="n">
        <v>80000</v>
      </c>
      <c r="R8" s="6">
        <f>IF(COUNTA($I8:$J8,$Q8)=0,"",I8+J8-Q8)</f>
        <v/>
      </c>
      <c r="S8" s="6">
        <f>IF(COUNTA($K8:$M8)=0,"",N8-K8)</f>
        <v/>
      </c>
      <c r="T8" s="9">
        <f>IF(OR(R8="",S8=""),"",IFERROR(S8/R8,0))</f>
        <v/>
      </c>
      <c r="U8" s="10">
        <f>IF(OR(R8="",S8=""),"",IFERROR(R8/S8,0))</f>
        <v/>
      </c>
      <c r="V8" s="6">
        <f>IF(OR(R8="",S8="",O8="",P8=""),"",IFERROR(S8*(1-(1+P8)^-O8)/P8-R8,0))</f>
        <v/>
      </c>
      <c r="W8" s="11">
        <f>IF(V8="","",IF(V8&gt;0,"Wirtschaftlich","Nicht wirtschaftlich"))</f>
        <v/>
      </c>
      <c r="X8" s="11">
        <f>IF(W8="","",IFERROR(VLOOKUP(W8,'Annahmen'!$A$8:$B$10,2,FALSE),"Prüfen"))</f>
        <v/>
      </c>
    </row>
    <row r="9">
      <c r="A9" s="2" t="inlineStr">
        <is>
          <t>BC-2026-008</t>
        </is>
      </c>
      <c r="B9" s="3" t="inlineStr">
        <is>
          <t>Kundenservice-Chatbot</t>
        </is>
      </c>
      <c r="C9" s="3" t="inlineStr">
        <is>
          <t>Sachsen Kundenservice GmbH</t>
        </is>
      </c>
      <c r="D9" s="3" t="inlineStr">
        <is>
          <t>Jonas Richter</t>
        </is>
      </c>
      <c r="E9" s="2" t="inlineStr">
        <is>
          <t>Leipzig</t>
        </is>
      </c>
      <c r="F9" s="3" t="inlineStr">
        <is>
          <t>Kundenservice</t>
        </is>
      </c>
      <c r="G9" s="2" t="inlineStr">
        <is>
          <t>Geplant</t>
        </is>
      </c>
      <c r="H9" s="4" t="n">
        <v>46205</v>
      </c>
      <c r="I9" s="5" t="n">
        <v>35000</v>
      </c>
      <c r="J9" s="5" t="n">
        <v>8000</v>
      </c>
      <c r="K9" s="5" t="n">
        <v>14000</v>
      </c>
      <c r="L9" s="5" t="n">
        <v>38000</v>
      </c>
      <c r="M9" s="5" t="n">
        <v>16000</v>
      </c>
      <c r="N9" s="12">
        <f>IF(COUNTA($L9:$M9)=0,"",L9+M9)</f>
        <v/>
      </c>
      <c r="O9" s="7" t="n">
        <v>4</v>
      </c>
      <c r="P9" s="8" t="n">
        <v>0.06</v>
      </c>
      <c r="Q9" s="5" t="n">
        <v>0</v>
      </c>
      <c r="R9" s="12">
        <f>IF(COUNTA($I9:$J9,$Q9)=0,"",I9+J9-Q9)</f>
        <v/>
      </c>
      <c r="S9" s="12">
        <f>IF(COUNTA($K9:$M9)=0,"",N9-K9)</f>
        <v/>
      </c>
      <c r="T9" s="13">
        <f>IF(OR(R9="",S9=""),"",IFERROR(S9/R9,0))</f>
        <v/>
      </c>
      <c r="U9" s="14">
        <f>IF(OR(R9="",S9=""),"",IFERROR(R9/S9,0))</f>
        <v/>
      </c>
      <c r="V9" s="12">
        <f>IF(OR(R9="",S9="",O9="",P9=""),"",IFERROR(S9*(1-(1+P9)^-O9)/P9-R9,0))</f>
        <v/>
      </c>
      <c r="W9" s="15">
        <f>IF(V9="","",IF(V9&gt;0,"Wirtschaftlich","Nicht wirtschaftlich"))</f>
        <v/>
      </c>
      <c r="X9" s="15">
        <f>IF(W9="","",IFERROR(VLOOKUP(W9,'Annahmen'!$A$8:$B$10,2,FALSE),"Prüfen"))</f>
        <v/>
      </c>
    </row>
    <row r="10">
      <c r="A10" s="2" t="inlineStr">
        <is>
          <t>BC-2026-009</t>
        </is>
      </c>
      <c r="B10" s="3" t="inlineStr">
        <is>
          <t>Energiemanagement</t>
        </is>
      </c>
      <c r="C10" s="3" t="inlineStr">
        <is>
          <t>Westenergie Technik GmbH</t>
        </is>
      </c>
      <c r="D10" s="3" t="inlineStr">
        <is>
          <t>Marie Klein</t>
        </is>
      </c>
      <c r="E10" s="2" t="inlineStr">
        <is>
          <t>Dortmund</t>
        </is>
      </c>
      <c r="F10" s="3" t="inlineStr">
        <is>
          <t>Energie</t>
        </is>
      </c>
      <c r="G10" s="2" t="inlineStr">
        <is>
          <t>In Prüfung</t>
        </is>
      </c>
      <c r="H10" s="4" t="n">
        <v>46248</v>
      </c>
      <c r="I10" s="5" t="n">
        <v>150000</v>
      </c>
      <c r="J10" s="5" t="n">
        <v>25000</v>
      </c>
      <c r="K10" s="5" t="n">
        <v>28000</v>
      </c>
      <c r="L10" s="5" t="n">
        <v>18000</v>
      </c>
      <c r="M10" s="5" t="n">
        <v>45000</v>
      </c>
      <c r="N10" s="6">
        <f>IF(COUNTA($L10:$M10)=0,"",L10+M10)</f>
        <v/>
      </c>
      <c r="O10" s="7" t="n">
        <v>4</v>
      </c>
      <c r="P10" s="8" t="n">
        <v>0.07000000000000001</v>
      </c>
      <c r="Q10" s="5" t="n">
        <v>20000</v>
      </c>
      <c r="R10" s="6">
        <f>IF(COUNTA($I10:$J10,$Q10)=0,"",I10+J10-Q10)</f>
        <v/>
      </c>
      <c r="S10" s="6">
        <f>IF(COUNTA($K10:$M10)=0,"",N10-K10)</f>
        <v/>
      </c>
      <c r="T10" s="9">
        <f>IF(OR(R10="",S10=""),"",IFERROR(S10/R10,0))</f>
        <v/>
      </c>
      <c r="U10" s="10">
        <f>IF(OR(R10="",S10=""),"",IFERROR(R10/S10,0))</f>
        <v/>
      </c>
      <c r="V10" s="6">
        <f>IF(OR(R10="",S10="",O10="",P10=""),"",IFERROR(S10*(1-(1+P10)^-O10)/P10-R10,0))</f>
        <v/>
      </c>
      <c r="W10" s="11">
        <f>IF(V10="","",IF(V10&gt;0,"Wirtschaftlich","Nicht wirtschaftlich"))</f>
        <v/>
      </c>
      <c r="X10" s="11">
        <f>IF(W10="","",IFERROR(VLOOKUP(W10,'Annahmen'!$A$8:$B$10,2,FALSE),"Prüfen"))</f>
        <v/>
      </c>
    </row>
    <row r="11">
      <c r="A11" s="2" t="inlineStr">
        <is>
          <t>BC-2026-010</t>
        </is>
      </c>
      <c r="B11" s="3" t="inlineStr">
        <is>
          <t>DSGVO-konforme Dokumentenverwaltung</t>
        </is>
      </c>
      <c r="C11" s="3" t="inlineStr">
        <is>
          <t>NordAkten GmbH</t>
        </is>
      </c>
      <c r="D11" s="3" t="inlineStr">
        <is>
          <t>Paul Wolf</t>
        </is>
      </c>
      <c r="E11" s="2" t="inlineStr">
        <is>
          <t>Bremen</t>
        </is>
      </c>
      <c r="F11" s="3" t="inlineStr">
        <is>
          <t>Dienstleistungen</t>
        </is>
      </c>
      <c r="G11" s="2" t="inlineStr">
        <is>
          <t>Abgeschlossen</t>
        </is>
      </c>
      <c r="H11" s="4" t="n">
        <v>46265</v>
      </c>
      <c r="I11" s="5" t="n">
        <v>25000</v>
      </c>
      <c r="J11" s="5" t="n">
        <v>8000</v>
      </c>
      <c r="K11" s="5" t="n">
        <v>12000</v>
      </c>
      <c r="L11" s="5" t="n">
        <v>28000</v>
      </c>
      <c r="M11" s="5" t="n">
        <v>14000</v>
      </c>
      <c r="N11" s="12">
        <f>IF(COUNTA($L11:$M11)=0,"",L11+M11)</f>
        <v/>
      </c>
      <c r="O11" s="7" t="n">
        <v>3</v>
      </c>
      <c r="P11" s="8" t="n">
        <v>0.06</v>
      </c>
      <c r="Q11" s="5" t="n">
        <v>2000</v>
      </c>
      <c r="R11" s="12">
        <f>IF(COUNTA($I11:$J11,$Q11)=0,"",I11+J11-Q11)</f>
        <v/>
      </c>
      <c r="S11" s="12">
        <f>IF(COUNTA($K11:$M11)=0,"",N11-K11)</f>
        <v/>
      </c>
      <c r="T11" s="13">
        <f>IF(OR(R11="",S11=""),"",IFERROR(S11/R11,0))</f>
        <v/>
      </c>
      <c r="U11" s="14">
        <f>IF(OR(R11="",S11=""),"",IFERROR(R11/S11,0))</f>
        <v/>
      </c>
      <c r="V11" s="12">
        <f>IF(OR(R11="",S11="",O11="",P11=""),"",IFERROR(S11*(1-(1+P11)^-O11)/P11-R11,0))</f>
        <v/>
      </c>
      <c r="W11" s="15">
        <f>IF(V11="","",IF(V11&gt;0,"Wirtschaftlich","Nicht wirtschaftlich"))</f>
        <v/>
      </c>
      <c r="X11" s="15">
        <f>IF(W11="","",IFERROR(VLOOKUP(W11,'Annahmen'!$A$8:$B$10,2,FALSE),"Prüfen"))</f>
        <v/>
      </c>
    </row>
    <row r="12">
      <c r="A12" s="2" t="n"/>
      <c r="B12" s="3" t="n"/>
      <c r="C12" s="3" t="n"/>
      <c r="D12" s="3" t="n"/>
      <c r="E12" s="2" t="n"/>
      <c r="F12" s="3" t="n"/>
      <c r="G12" s="2" t="n"/>
      <c r="H12" s="4" t="n"/>
      <c r="I12" s="5" t="n"/>
      <c r="J12" s="5" t="n"/>
      <c r="K12" s="5" t="n"/>
      <c r="L12" s="5" t="n"/>
      <c r="M12" s="5" t="n"/>
      <c r="N12" s="6">
        <f>IF(COUNTA($L12:$M12)=0,"",L12+M12)</f>
        <v/>
      </c>
      <c r="O12" s="7" t="n"/>
      <c r="P12" s="8" t="n"/>
      <c r="Q12" s="5" t="n"/>
      <c r="R12" s="6">
        <f>IF(COUNTA($I12:$J12,$Q12)=0,"",I12+J12-Q12)</f>
        <v/>
      </c>
      <c r="S12" s="6">
        <f>IF(COUNTA($K12:$M12)=0,"",N12-K12)</f>
        <v/>
      </c>
      <c r="T12" s="9">
        <f>IF(OR(R12="",S12=""),"",IFERROR(S12/R12,0))</f>
        <v/>
      </c>
      <c r="U12" s="10">
        <f>IF(OR(R12="",S12=""),"",IFERROR(R12/S12,0))</f>
        <v/>
      </c>
      <c r="V12" s="6">
        <f>IF(OR(R12="",S12="",O12="",P12=""),"",IFERROR(S12*(1-(1+P12)^-O12)/P12-R12,0))</f>
        <v/>
      </c>
      <c r="W12" s="11">
        <f>IF(V12="","",IF(V12&gt;0,"Wirtschaftlich","Nicht wirtschaftlich"))</f>
        <v/>
      </c>
      <c r="X12" s="11">
        <f>IF(W12="","",IFERROR(VLOOKUP(W12,'Annahmen'!$A$8:$B$10,2,FALSE),"Prüfen"))</f>
        <v/>
      </c>
    </row>
    <row r="13">
      <c r="A13" s="2" t="n"/>
      <c r="B13" s="3" t="n"/>
      <c r="C13" s="3" t="n"/>
      <c r="D13" s="3" t="n"/>
      <c r="E13" s="2" t="n"/>
      <c r="F13" s="3" t="n"/>
      <c r="G13" s="2" t="n"/>
      <c r="H13" s="4" t="n"/>
      <c r="I13" s="5" t="n"/>
      <c r="J13" s="5" t="n"/>
      <c r="K13" s="5" t="n"/>
      <c r="L13" s="5" t="n"/>
      <c r="M13" s="5" t="n"/>
      <c r="N13" s="12">
        <f>IF(COUNTA($L13:$M13)=0,"",L13+M13)</f>
        <v/>
      </c>
      <c r="O13" s="7" t="n"/>
      <c r="P13" s="8" t="n"/>
      <c r="Q13" s="5" t="n"/>
      <c r="R13" s="12">
        <f>IF(COUNTA($I13:$J13,$Q13)=0,"",I13+J13-Q13)</f>
        <v/>
      </c>
      <c r="S13" s="12">
        <f>IF(COUNTA($K13:$M13)=0,"",N13-K13)</f>
        <v/>
      </c>
      <c r="T13" s="13">
        <f>IF(OR(R13="",S13=""),"",IFERROR(S13/R13,0))</f>
        <v/>
      </c>
      <c r="U13" s="14">
        <f>IF(OR(R13="",S13=""),"",IFERROR(R13/S13,0))</f>
        <v/>
      </c>
      <c r="V13" s="12">
        <f>IF(OR(R13="",S13="",O13="",P13=""),"",IFERROR(S13*(1-(1+P13)^-O13)/P13-R13,0))</f>
        <v/>
      </c>
      <c r="W13" s="15">
        <f>IF(V13="","",IF(V13&gt;0,"Wirtschaftlich","Nicht wirtschaftlich"))</f>
        <v/>
      </c>
      <c r="X13" s="15">
        <f>IF(W13="","",IFERROR(VLOOKUP(W13,'Annahmen'!$A$8:$B$10,2,FALSE),"Prüfen"))</f>
        <v/>
      </c>
    </row>
    <row r="14">
      <c r="A14" s="2" t="n"/>
      <c r="B14" s="3" t="n"/>
      <c r="C14" s="3" t="n"/>
      <c r="D14" s="3" t="n"/>
      <c r="E14" s="2" t="n"/>
      <c r="F14" s="3" t="n"/>
      <c r="G14" s="2" t="n"/>
      <c r="H14" s="4" t="n"/>
      <c r="I14" s="5" t="n"/>
      <c r="J14" s="5" t="n"/>
      <c r="K14" s="5" t="n"/>
      <c r="L14" s="5" t="n"/>
      <c r="M14" s="5" t="n"/>
      <c r="N14" s="6">
        <f>IF(COUNTA($L14:$M14)=0,"",L14+M14)</f>
        <v/>
      </c>
      <c r="O14" s="7" t="n"/>
      <c r="P14" s="8" t="n"/>
      <c r="Q14" s="5" t="n"/>
      <c r="R14" s="6">
        <f>IF(COUNTA($I14:$J14,$Q14)=0,"",I14+J14-Q14)</f>
        <v/>
      </c>
      <c r="S14" s="6">
        <f>IF(COUNTA($K14:$M14)=0,"",N14-K14)</f>
        <v/>
      </c>
      <c r="T14" s="9">
        <f>IF(OR(R14="",S14=""),"",IFERROR(S14/R14,0))</f>
        <v/>
      </c>
      <c r="U14" s="10">
        <f>IF(OR(R14="",S14=""),"",IFERROR(R14/S14,0))</f>
        <v/>
      </c>
      <c r="V14" s="6">
        <f>IF(OR(R14="",S14="",O14="",P14=""),"",IFERROR(S14*(1-(1+P14)^-O14)/P14-R14,0))</f>
        <v/>
      </c>
      <c r="W14" s="11">
        <f>IF(V14="","",IF(V14&gt;0,"Wirtschaftlich","Nicht wirtschaftlich"))</f>
        <v/>
      </c>
      <c r="X14" s="11">
        <f>IF(W14="","",IFERROR(VLOOKUP(W14,'Annahmen'!$A$8:$B$10,2,FALSE),"Prüfen"))</f>
        <v/>
      </c>
    </row>
    <row r="15">
      <c r="A15" s="2" t="n"/>
      <c r="B15" s="3" t="n"/>
      <c r="C15" s="3" t="n"/>
      <c r="D15" s="3" t="n"/>
      <c r="E15" s="2" t="n"/>
      <c r="F15" s="3" t="n"/>
      <c r="G15" s="2" t="n"/>
      <c r="H15" s="4" t="n"/>
      <c r="I15" s="5" t="n"/>
      <c r="J15" s="5" t="n"/>
      <c r="K15" s="5" t="n"/>
      <c r="L15" s="5" t="n"/>
      <c r="M15" s="5" t="n"/>
      <c r="N15" s="12">
        <f>IF(COUNTA($L15:$M15)=0,"",L15+M15)</f>
        <v/>
      </c>
      <c r="O15" s="7" t="n"/>
      <c r="P15" s="8" t="n"/>
      <c r="Q15" s="5" t="n"/>
      <c r="R15" s="12">
        <f>IF(COUNTA($I15:$J15,$Q15)=0,"",I15+J15-Q15)</f>
        <v/>
      </c>
      <c r="S15" s="12">
        <f>IF(COUNTA($K15:$M15)=0,"",N15-K15)</f>
        <v/>
      </c>
      <c r="T15" s="13">
        <f>IF(OR(R15="",S15=""),"",IFERROR(S15/R15,0))</f>
        <v/>
      </c>
      <c r="U15" s="14">
        <f>IF(OR(R15="",S15=""),"",IFERROR(R15/S15,0))</f>
        <v/>
      </c>
      <c r="V15" s="12">
        <f>IF(OR(R15="",S15="",O15="",P15=""),"",IFERROR(S15*(1-(1+P15)^-O15)/P15-R15,0))</f>
        <v/>
      </c>
      <c r="W15" s="15">
        <f>IF(V15="","",IF(V15&gt;0,"Wirtschaftlich","Nicht wirtschaftlich"))</f>
        <v/>
      </c>
      <c r="X15" s="15">
        <f>IF(W15="","",IFERROR(VLOOKUP(W15,'Annahmen'!$A$8:$B$10,2,FALSE),"Prüfen"))</f>
        <v/>
      </c>
    </row>
    <row r="16">
      <c r="A16" s="2" t="n"/>
      <c r="B16" s="3" t="n"/>
      <c r="C16" s="3" t="n"/>
      <c r="D16" s="3" t="n"/>
      <c r="E16" s="2" t="n"/>
      <c r="F16" s="3" t="n"/>
      <c r="G16" s="2" t="n"/>
      <c r="H16" s="4" t="n"/>
      <c r="I16" s="5" t="n"/>
      <c r="J16" s="5" t="n"/>
      <c r="K16" s="5" t="n"/>
      <c r="L16" s="5" t="n"/>
      <c r="M16" s="5" t="n"/>
      <c r="N16" s="6">
        <f>IF(COUNTA($L16:$M16)=0,"",L16+M16)</f>
        <v/>
      </c>
      <c r="O16" s="7" t="n"/>
      <c r="P16" s="8" t="n"/>
      <c r="Q16" s="5" t="n"/>
      <c r="R16" s="6">
        <f>IF(COUNTA($I16:$J16,$Q16)=0,"",I16+J16-Q16)</f>
        <v/>
      </c>
      <c r="S16" s="6">
        <f>IF(COUNTA($K16:$M16)=0,"",N16-K16)</f>
        <v/>
      </c>
      <c r="T16" s="9">
        <f>IF(OR(R16="",S16=""),"",IFERROR(S16/R16,0))</f>
        <v/>
      </c>
      <c r="U16" s="10">
        <f>IF(OR(R16="",S16=""),"",IFERROR(R16/S16,0))</f>
        <v/>
      </c>
      <c r="V16" s="6">
        <f>IF(OR(R16="",S16="",O16="",P16=""),"",IFERROR(S16*(1-(1+P16)^-O16)/P16-R16,0))</f>
        <v/>
      </c>
      <c r="W16" s="11">
        <f>IF(V16="","",IF(V16&gt;0,"Wirtschaftlich","Nicht wirtschaftlich"))</f>
        <v/>
      </c>
      <c r="X16" s="11">
        <f>IF(W16="","",IFERROR(VLOOKUP(W16,'Annahmen'!$A$8:$B$10,2,FALSE),"Prüfen"))</f>
        <v/>
      </c>
    </row>
    <row r="17">
      <c r="A17" s="2" t="n"/>
      <c r="B17" s="3" t="n"/>
      <c r="C17" s="3" t="n"/>
      <c r="D17" s="3" t="n"/>
      <c r="E17" s="2" t="n"/>
      <c r="F17" s="3" t="n"/>
      <c r="G17" s="2" t="n"/>
      <c r="H17" s="4" t="n"/>
      <c r="I17" s="5" t="n"/>
      <c r="J17" s="5" t="n"/>
      <c r="K17" s="5" t="n"/>
      <c r="L17" s="5" t="n"/>
      <c r="M17" s="5" t="n"/>
      <c r="N17" s="12">
        <f>IF(COUNTA($L17:$M17)=0,"",L17+M17)</f>
        <v/>
      </c>
      <c r="O17" s="7" t="n"/>
      <c r="P17" s="8" t="n"/>
      <c r="Q17" s="5" t="n"/>
      <c r="R17" s="12">
        <f>IF(COUNTA($I17:$J17,$Q17)=0,"",I17+J17-Q17)</f>
        <v/>
      </c>
      <c r="S17" s="12">
        <f>IF(COUNTA($K17:$M17)=0,"",N17-K17)</f>
        <v/>
      </c>
      <c r="T17" s="13">
        <f>IF(OR(R17="",S17=""),"",IFERROR(S17/R17,0))</f>
        <v/>
      </c>
      <c r="U17" s="14">
        <f>IF(OR(R17="",S17=""),"",IFERROR(R17/S17,0))</f>
        <v/>
      </c>
      <c r="V17" s="12">
        <f>IF(OR(R17="",S17="",O17="",P17=""),"",IFERROR(S17*(1-(1+P17)^-O17)/P17-R17,0))</f>
        <v/>
      </c>
      <c r="W17" s="15">
        <f>IF(V17="","",IF(V17&gt;0,"Wirtschaftlich","Nicht wirtschaftlich"))</f>
        <v/>
      </c>
      <c r="X17" s="15">
        <f>IF(W17="","",IFERROR(VLOOKUP(W17,'Annahmen'!$A$8:$B$10,2,FALSE),"Prüfen"))</f>
        <v/>
      </c>
    </row>
    <row r="18">
      <c r="A18" s="2" t="n"/>
      <c r="B18" s="3" t="n"/>
      <c r="C18" s="3" t="n"/>
      <c r="D18" s="3" t="n"/>
      <c r="E18" s="2" t="n"/>
      <c r="F18" s="3" t="n"/>
      <c r="G18" s="2" t="n"/>
      <c r="H18" s="4" t="n"/>
      <c r="I18" s="5" t="n"/>
      <c r="J18" s="5" t="n"/>
      <c r="K18" s="5" t="n"/>
      <c r="L18" s="5" t="n"/>
      <c r="M18" s="5" t="n"/>
      <c r="N18" s="6">
        <f>IF(COUNTA($L18:$M18)=0,"",L18+M18)</f>
        <v/>
      </c>
      <c r="O18" s="7" t="n"/>
      <c r="P18" s="8" t="n"/>
      <c r="Q18" s="5" t="n"/>
      <c r="R18" s="6">
        <f>IF(COUNTA($I18:$J18,$Q18)=0,"",I18+J18-Q18)</f>
        <v/>
      </c>
      <c r="S18" s="6">
        <f>IF(COUNTA($K18:$M18)=0,"",N18-K18)</f>
        <v/>
      </c>
      <c r="T18" s="9">
        <f>IF(OR(R18="",S18=""),"",IFERROR(S18/R18,0))</f>
        <v/>
      </c>
      <c r="U18" s="10">
        <f>IF(OR(R18="",S18=""),"",IFERROR(R18/S18,0))</f>
        <v/>
      </c>
      <c r="V18" s="6">
        <f>IF(OR(R18="",S18="",O18="",P18=""),"",IFERROR(S18*(1-(1+P18)^-O18)/P18-R18,0))</f>
        <v/>
      </c>
      <c r="W18" s="11">
        <f>IF(V18="","",IF(V18&gt;0,"Wirtschaftlich","Nicht wirtschaftlich"))</f>
        <v/>
      </c>
      <c r="X18" s="11">
        <f>IF(W18="","",IFERROR(VLOOKUP(W18,'Annahmen'!$A$8:$B$10,2,FALSE),"Prüfen"))</f>
        <v/>
      </c>
    </row>
    <row r="19">
      <c r="A19" s="2" t="n"/>
      <c r="B19" s="3" t="n"/>
      <c r="C19" s="3" t="n"/>
      <c r="D19" s="3" t="n"/>
      <c r="E19" s="2" t="n"/>
      <c r="F19" s="3" t="n"/>
      <c r="G19" s="2" t="n"/>
      <c r="H19" s="4" t="n"/>
      <c r="I19" s="5" t="n"/>
      <c r="J19" s="5" t="n"/>
      <c r="K19" s="5" t="n"/>
      <c r="L19" s="5" t="n"/>
      <c r="M19" s="5" t="n"/>
      <c r="N19" s="12">
        <f>IF(COUNTA($L19:$M19)=0,"",L19+M19)</f>
        <v/>
      </c>
      <c r="O19" s="7" t="n"/>
      <c r="P19" s="8" t="n"/>
      <c r="Q19" s="5" t="n"/>
      <c r="R19" s="12">
        <f>IF(COUNTA($I19:$J19,$Q19)=0,"",I19+J19-Q19)</f>
        <v/>
      </c>
      <c r="S19" s="12">
        <f>IF(COUNTA($K19:$M19)=0,"",N19-K19)</f>
        <v/>
      </c>
      <c r="T19" s="13">
        <f>IF(OR(R19="",S19=""),"",IFERROR(S19/R19,0))</f>
        <v/>
      </c>
      <c r="U19" s="14">
        <f>IF(OR(R19="",S19=""),"",IFERROR(R19/S19,0))</f>
        <v/>
      </c>
      <c r="V19" s="12">
        <f>IF(OR(R19="",S19="",O19="",P19=""),"",IFERROR(S19*(1-(1+P19)^-O19)/P19-R19,0))</f>
        <v/>
      </c>
      <c r="W19" s="15">
        <f>IF(V19="","",IF(V19&gt;0,"Wirtschaftlich","Nicht wirtschaftlich"))</f>
        <v/>
      </c>
      <c r="X19" s="15">
        <f>IF(W19="","",IFERROR(VLOOKUP(W19,'Annahmen'!$A$8:$B$10,2,FALSE),"Prüfen"))</f>
        <v/>
      </c>
    </row>
    <row r="20">
      <c r="A20" s="2" t="n"/>
      <c r="B20" s="3" t="n"/>
      <c r="C20" s="3" t="n"/>
      <c r="D20" s="3" t="n"/>
      <c r="E20" s="2" t="n"/>
      <c r="F20" s="3" t="n"/>
      <c r="G20" s="2" t="n"/>
      <c r="H20" s="4" t="n"/>
      <c r="I20" s="5" t="n"/>
      <c r="J20" s="5" t="n"/>
      <c r="K20" s="5" t="n"/>
      <c r="L20" s="5" t="n"/>
      <c r="M20" s="5" t="n"/>
      <c r="N20" s="6">
        <f>IF(COUNTA($L20:$M20)=0,"",L20+M20)</f>
        <v/>
      </c>
      <c r="O20" s="7" t="n"/>
      <c r="P20" s="8" t="n"/>
      <c r="Q20" s="5" t="n"/>
      <c r="R20" s="6">
        <f>IF(COUNTA($I20:$J20,$Q20)=0,"",I20+J20-Q20)</f>
        <v/>
      </c>
      <c r="S20" s="6">
        <f>IF(COUNTA($K20:$M20)=0,"",N20-K20)</f>
        <v/>
      </c>
      <c r="T20" s="9">
        <f>IF(OR(R20="",S20=""),"",IFERROR(S20/R20,0))</f>
        <v/>
      </c>
      <c r="U20" s="10">
        <f>IF(OR(R20="",S20=""),"",IFERROR(R20/S20,0))</f>
        <v/>
      </c>
      <c r="V20" s="6">
        <f>IF(OR(R20="",S20="",O20="",P20=""),"",IFERROR(S20*(1-(1+P20)^-O20)/P20-R20,0))</f>
        <v/>
      </c>
      <c r="W20" s="11">
        <f>IF(V20="","",IF(V20&gt;0,"Wirtschaftlich","Nicht wirtschaftlich"))</f>
        <v/>
      </c>
      <c r="X20" s="11">
        <f>IF(W20="","",IFERROR(VLOOKUP(W20,'Annahmen'!$A$8:$B$10,2,FALSE),"Prüfen"))</f>
        <v/>
      </c>
    </row>
    <row r="21">
      <c r="A21" s="2" t="n"/>
      <c r="B21" s="3" t="n"/>
      <c r="C21" s="3" t="n"/>
      <c r="D21" s="3" t="n"/>
      <c r="E21" s="2" t="n"/>
      <c r="F21" s="3" t="n"/>
      <c r="G21" s="2" t="n"/>
      <c r="H21" s="4" t="n"/>
      <c r="I21" s="5" t="n"/>
      <c r="J21" s="5" t="n"/>
      <c r="K21" s="5" t="n"/>
      <c r="L21" s="5" t="n"/>
      <c r="M21" s="5" t="n"/>
      <c r="N21" s="12">
        <f>IF(COUNTA($L21:$M21)=0,"",L21+M21)</f>
        <v/>
      </c>
      <c r="O21" s="7" t="n"/>
      <c r="P21" s="8" t="n"/>
      <c r="Q21" s="5" t="n"/>
      <c r="R21" s="12">
        <f>IF(COUNTA($I21:$J21,$Q21)=0,"",I21+J21-Q21)</f>
        <v/>
      </c>
      <c r="S21" s="12">
        <f>IF(COUNTA($K21:$M21)=0,"",N21-K21)</f>
        <v/>
      </c>
      <c r="T21" s="13">
        <f>IF(OR(R21="",S21=""),"",IFERROR(S21/R21,0))</f>
        <v/>
      </c>
      <c r="U21" s="14">
        <f>IF(OR(R21="",S21=""),"",IFERROR(R21/S21,0))</f>
        <v/>
      </c>
      <c r="V21" s="12">
        <f>IF(OR(R21="",S21="",O21="",P21=""),"",IFERROR(S21*(1-(1+P21)^-O21)/P21-R21,0))</f>
        <v/>
      </c>
      <c r="W21" s="15">
        <f>IF(V21="","",IF(V21&gt;0,"Wirtschaftlich","Nicht wirtschaftlich"))</f>
        <v/>
      </c>
      <c r="X21" s="15">
        <f>IF(W21="","",IFERROR(VLOOKUP(W21,'Annahmen'!$A$8:$B$10,2,FALSE),"Prüfen"))</f>
        <v/>
      </c>
    </row>
    <row r="22">
      <c r="A22" s="2" t="n"/>
      <c r="B22" s="3" t="n"/>
      <c r="C22" s="3" t="n"/>
      <c r="D22" s="3" t="n"/>
      <c r="E22" s="2" t="n"/>
      <c r="F22" s="3" t="n"/>
      <c r="G22" s="2" t="n"/>
      <c r="H22" s="4" t="n"/>
      <c r="I22" s="5" t="n"/>
      <c r="J22" s="5" t="n"/>
      <c r="K22" s="5" t="n"/>
      <c r="L22" s="5" t="n"/>
      <c r="M22" s="5" t="n"/>
      <c r="N22" s="6">
        <f>IF(COUNTA($L22:$M22)=0,"",L22+M22)</f>
        <v/>
      </c>
      <c r="O22" s="7" t="n"/>
      <c r="P22" s="8" t="n"/>
      <c r="Q22" s="5" t="n"/>
      <c r="R22" s="6">
        <f>IF(COUNTA($I22:$J22,$Q22)=0,"",I22+J22-Q22)</f>
        <v/>
      </c>
      <c r="S22" s="6">
        <f>IF(COUNTA($K22:$M22)=0,"",N22-K22)</f>
        <v/>
      </c>
      <c r="T22" s="9">
        <f>IF(OR(R22="",S22=""),"",IFERROR(S22/R22,0))</f>
        <v/>
      </c>
      <c r="U22" s="10">
        <f>IF(OR(R22="",S22=""),"",IFERROR(R22/S22,0))</f>
        <v/>
      </c>
      <c r="V22" s="6">
        <f>IF(OR(R22="",S22="",O22="",P22=""),"",IFERROR(S22*(1-(1+P22)^-O22)/P22-R22,0))</f>
        <v/>
      </c>
      <c r="W22" s="11">
        <f>IF(V22="","",IF(V22&gt;0,"Wirtschaftlich","Nicht wirtschaftlich"))</f>
        <v/>
      </c>
      <c r="X22" s="11">
        <f>IF(W22="","",IFERROR(VLOOKUP(W22,'Annahmen'!$A$8:$B$10,2,FALSE),"Prüfen"))</f>
        <v/>
      </c>
    </row>
    <row r="23">
      <c r="A23" s="2" t="n"/>
      <c r="B23" s="3" t="n"/>
      <c r="C23" s="3" t="n"/>
      <c r="D23" s="3" t="n"/>
      <c r="E23" s="2" t="n"/>
      <c r="F23" s="3" t="n"/>
      <c r="G23" s="2" t="n"/>
      <c r="H23" s="4" t="n"/>
      <c r="I23" s="5" t="n"/>
      <c r="J23" s="5" t="n"/>
      <c r="K23" s="5" t="n"/>
      <c r="L23" s="5" t="n"/>
      <c r="M23" s="5" t="n"/>
      <c r="N23" s="12">
        <f>IF(COUNTA($L23:$M23)=0,"",L23+M23)</f>
        <v/>
      </c>
      <c r="O23" s="7" t="n"/>
      <c r="P23" s="8" t="n"/>
      <c r="Q23" s="5" t="n"/>
      <c r="R23" s="12">
        <f>IF(COUNTA($I23:$J23,$Q23)=0,"",I23+J23-Q23)</f>
        <v/>
      </c>
      <c r="S23" s="12">
        <f>IF(COUNTA($K23:$M23)=0,"",N23-K23)</f>
        <v/>
      </c>
      <c r="T23" s="13">
        <f>IF(OR(R23="",S23=""),"",IFERROR(S23/R23,0))</f>
        <v/>
      </c>
      <c r="U23" s="14">
        <f>IF(OR(R23="",S23=""),"",IFERROR(R23/S23,0))</f>
        <v/>
      </c>
      <c r="V23" s="12">
        <f>IF(OR(R23="",S23="",O23="",P23=""),"",IFERROR(S23*(1-(1+P23)^-O23)/P23-R23,0))</f>
        <v/>
      </c>
      <c r="W23" s="15">
        <f>IF(V23="","",IF(V23&gt;0,"Wirtschaftlich","Nicht wirtschaftlich"))</f>
        <v/>
      </c>
      <c r="X23" s="15">
        <f>IF(W23="","",IFERROR(VLOOKUP(W23,'Annahmen'!$A$8:$B$10,2,FALSE),"Prüfen"))</f>
        <v/>
      </c>
    </row>
    <row r="24">
      <c r="A24" s="2" t="n"/>
      <c r="B24" s="3" t="n"/>
      <c r="C24" s="3" t="n"/>
      <c r="D24" s="3" t="n"/>
      <c r="E24" s="2" t="n"/>
      <c r="F24" s="3" t="n"/>
      <c r="G24" s="2" t="n"/>
      <c r="H24" s="4" t="n"/>
      <c r="I24" s="5" t="n"/>
      <c r="J24" s="5" t="n"/>
      <c r="K24" s="5" t="n"/>
      <c r="L24" s="5" t="n"/>
      <c r="M24" s="5" t="n"/>
      <c r="N24" s="6">
        <f>IF(COUNTA($L24:$M24)=0,"",L24+M24)</f>
        <v/>
      </c>
      <c r="O24" s="7" t="n"/>
      <c r="P24" s="8" t="n"/>
      <c r="Q24" s="5" t="n"/>
      <c r="R24" s="6">
        <f>IF(COUNTA($I24:$J24,$Q24)=0,"",I24+J24-Q24)</f>
        <v/>
      </c>
      <c r="S24" s="6">
        <f>IF(COUNTA($K24:$M24)=0,"",N24-K24)</f>
        <v/>
      </c>
      <c r="T24" s="9">
        <f>IF(OR(R24="",S24=""),"",IFERROR(S24/R24,0))</f>
        <v/>
      </c>
      <c r="U24" s="10">
        <f>IF(OR(R24="",S24=""),"",IFERROR(R24/S24,0))</f>
        <v/>
      </c>
      <c r="V24" s="6">
        <f>IF(OR(R24="",S24="",O24="",P24=""),"",IFERROR(S24*(1-(1+P24)^-O24)/P24-R24,0))</f>
        <v/>
      </c>
      <c r="W24" s="11">
        <f>IF(V24="","",IF(V24&gt;0,"Wirtschaftlich","Nicht wirtschaftlich"))</f>
        <v/>
      </c>
      <c r="X24" s="11">
        <f>IF(W24="","",IFERROR(VLOOKUP(W24,'Annahmen'!$A$8:$B$10,2,FALSE),"Prüfen"))</f>
        <v/>
      </c>
    </row>
    <row r="25">
      <c r="A25" s="2" t="n"/>
      <c r="B25" s="3" t="n"/>
      <c r="C25" s="3" t="n"/>
      <c r="D25" s="3" t="n"/>
      <c r="E25" s="2" t="n"/>
      <c r="F25" s="3" t="n"/>
      <c r="G25" s="2" t="n"/>
      <c r="H25" s="4" t="n"/>
      <c r="I25" s="5" t="n"/>
      <c r="J25" s="5" t="n"/>
      <c r="K25" s="5" t="n"/>
      <c r="L25" s="5" t="n"/>
      <c r="M25" s="5" t="n"/>
      <c r="N25" s="12">
        <f>IF(COUNTA($L25:$M25)=0,"",L25+M25)</f>
        <v/>
      </c>
      <c r="O25" s="7" t="n"/>
      <c r="P25" s="8" t="n"/>
      <c r="Q25" s="5" t="n"/>
      <c r="R25" s="12">
        <f>IF(COUNTA($I25:$J25,$Q25)=0,"",I25+J25-Q25)</f>
        <v/>
      </c>
      <c r="S25" s="12">
        <f>IF(COUNTA($K25:$M25)=0,"",N25-K25)</f>
        <v/>
      </c>
      <c r="T25" s="13">
        <f>IF(OR(R25="",S25=""),"",IFERROR(S25/R25,0))</f>
        <v/>
      </c>
      <c r="U25" s="14">
        <f>IF(OR(R25="",S25=""),"",IFERROR(R25/S25,0))</f>
        <v/>
      </c>
      <c r="V25" s="12">
        <f>IF(OR(R25="",S25="",O25="",P25=""),"",IFERROR(S25*(1-(1+P25)^-O25)/P25-R25,0))</f>
        <v/>
      </c>
      <c r="W25" s="15">
        <f>IF(V25="","",IF(V25&gt;0,"Wirtschaftlich","Nicht wirtschaftlich"))</f>
        <v/>
      </c>
      <c r="X25" s="15">
        <f>IF(W25="","",IFERROR(VLOOKUP(W25,'Annahmen'!$A$8:$B$10,2,FALSE),"Prüfen"))</f>
        <v/>
      </c>
    </row>
    <row r="26">
      <c r="A26" s="2" t="n"/>
      <c r="B26" s="3" t="n"/>
      <c r="C26" s="3" t="n"/>
      <c r="D26" s="3" t="n"/>
      <c r="E26" s="2" t="n"/>
      <c r="F26" s="3" t="n"/>
      <c r="G26" s="2" t="n"/>
      <c r="H26" s="4" t="n"/>
      <c r="I26" s="5" t="n"/>
      <c r="J26" s="5" t="n"/>
      <c r="K26" s="5" t="n"/>
      <c r="L26" s="5" t="n"/>
      <c r="M26" s="5" t="n"/>
      <c r="N26" s="6">
        <f>IF(COUNTA($L26:$M26)=0,"",L26+M26)</f>
        <v/>
      </c>
      <c r="O26" s="7" t="n"/>
      <c r="P26" s="8" t="n"/>
      <c r="Q26" s="5" t="n"/>
      <c r="R26" s="6">
        <f>IF(COUNTA($I26:$J26,$Q26)=0,"",I26+J26-Q26)</f>
        <v/>
      </c>
      <c r="S26" s="6">
        <f>IF(COUNTA($K26:$M26)=0,"",N26-K26)</f>
        <v/>
      </c>
      <c r="T26" s="9">
        <f>IF(OR(R26="",S26=""),"",IFERROR(S26/R26,0))</f>
        <v/>
      </c>
      <c r="U26" s="10">
        <f>IF(OR(R26="",S26=""),"",IFERROR(R26/S26,0))</f>
        <v/>
      </c>
      <c r="V26" s="6">
        <f>IF(OR(R26="",S26="",O26="",P26=""),"",IFERROR(S26*(1-(1+P26)^-O26)/P26-R26,0))</f>
        <v/>
      </c>
      <c r="W26" s="11">
        <f>IF(V26="","",IF(V26&gt;0,"Wirtschaftlich","Nicht wirtschaftlich"))</f>
        <v/>
      </c>
      <c r="X26" s="11">
        <f>IF(W26="","",IFERROR(VLOOKUP(W26,'Annahmen'!$A$8:$B$10,2,FALSE),"Prüfen"))</f>
        <v/>
      </c>
    </row>
    <row r="27">
      <c r="A27" s="2" t="n"/>
      <c r="B27" s="3" t="n"/>
      <c r="C27" s="3" t="n"/>
      <c r="D27" s="3" t="n"/>
      <c r="E27" s="2" t="n"/>
      <c r="F27" s="3" t="n"/>
      <c r="G27" s="2" t="n"/>
      <c r="H27" s="4" t="n"/>
      <c r="I27" s="5" t="n"/>
      <c r="J27" s="5" t="n"/>
      <c r="K27" s="5" t="n"/>
      <c r="L27" s="5" t="n"/>
      <c r="M27" s="5" t="n"/>
      <c r="N27" s="12">
        <f>IF(COUNTA($L27:$M27)=0,"",L27+M27)</f>
        <v/>
      </c>
      <c r="O27" s="7" t="n"/>
      <c r="P27" s="8" t="n"/>
      <c r="Q27" s="5" t="n"/>
      <c r="R27" s="12">
        <f>IF(COUNTA($I27:$J27,$Q27)=0,"",I27+J27-Q27)</f>
        <v/>
      </c>
      <c r="S27" s="12">
        <f>IF(COUNTA($K27:$M27)=0,"",N27-K27)</f>
        <v/>
      </c>
      <c r="T27" s="13">
        <f>IF(OR(R27="",S27=""),"",IFERROR(S27/R27,0))</f>
        <v/>
      </c>
      <c r="U27" s="14">
        <f>IF(OR(R27="",S27=""),"",IFERROR(R27/S27,0))</f>
        <v/>
      </c>
      <c r="V27" s="12">
        <f>IF(OR(R27="",S27="",O27="",P27=""),"",IFERROR(S27*(1-(1+P27)^-O27)/P27-R27,0))</f>
        <v/>
      </c>
      <c r="W27" s="15">
        <f>IF(V27="","",IF(V27&gt;0,"Wirtschaftlich","Nicht wirtschaftlich"))</f>
        <v/>
      </c>
      <c r="X27" s="15">
        <f>IF(W27="","",IFERROR(VLOOKUP(W27,'Annahmen'!$A$8:$B$10,2,FALSE),"Prüfen"))</f>
        <v/>
      </c>
    </row>
    <row r="28">
      <c r="A28" s="2" t="n"/>
      <c r="B28" s="3" t="n"/>
      <c r="C28" s="3" t="n"/>
      <c r="D28" s="3" t="n"/>
      <c r="E28" s="2" t="n"/>
      <c r="F28" s="3" t="n"/>
      <c r="G28" s="2" t="n"/>
      <c r="H28" s="4" t="n"/>
      <c r="I28" s="5" t="n"/>
      <c r="J28" s="5" t="n"/>
      <c r="K28" s="5" t="n"/>
      <c r="L28" s="5" t="n"/>
      <c r="M28" s="5" t="n"/>
      <c r="N28" s="6">
        <f>IF(COUNTA($L28:$M28)=0,"",L28+M28)</f>
        <v/>
      </c>
      <c r="O28" s="7" t="n"/>
      <c r="P28" s="8" t="n"/>
      <c r="Q28" s="5" t="n"/>
      <c r="R28" s="6">
        <f>IF(COUNTA($I28:$J28,$Q28)=0,"",I28+J28-Q28)</f>
        <v/>
      </c>
      <c r="S28" s="6">
        <f>IF(COUNTA($K28:$M28)=0,"",N28-K28)</f>
        <v/>
      </c>
      <c r="T28" s="9">
        <f>IF(OR(R28="",S28=""),"",IFERROR(S28/R28,0))</f>
        <v/>
      </c>
      <c r="U28" s="10">
        <f>IF(OR(R28="",S28=""),"",IFERROR(R28/S28,0))</f>
        <v/>
      </c>
      <c r="V28" s="6">
        <f>IF(OR(R28="",S28="",O28="",P28=""),"",IFERROR(S28*(1-(1+P28)^-O28)/P28-R28,0))</f>
        <v/>
      </c>
      <c r="W28" s="11">
        <f>IF(V28="","",IF(V28&gt;0,"Wirtschaftlich","Nicht wirtschaftlich"))</f>
        <v/>
      </c>
      <c r="X28" s="11">
        <f>IF(W28="","",IFERROR(VLOOKUP(W28,'Annahmen'!$A$8:$B$10,2,FALSE),"Prüfen"))</f>
        <v/>
      </c>
    </row>
    <row r="29">
      <c r="A29" s="2" t="n"/>
      <c r="B29" s="3" t="n"/>
      <c r="C29" s="3" t="n"/>
      <c r="D29" s="3" t="n"/>
      <c r="E29" s="2" t="n"/>
      <c r="F29" s="3" t="n"/>
      <c r="G29" s="2" t="n"/>
      <c r="H29" s="4" t="n"/>
      <c r="I29" s="5" t="n"/>
      <c r="J29" s="5" t="n"/>
      <c r="K29" s="5" t="n"/>
      <c r="L29" s="5" t="n"/>
      <c r="M29" s="5" t="n"/>
      <c r="N29" s="12">
        <f>IF(COUNTA($L29:$M29)=0,"",L29+M29)</f>
        <v/>
      </c>
      <c r="O29" s="7" t="n"/>
      <c r="P29" s="8" t="n"/>
      <c r="Q29" s="5" t="n"/>
      <c r="R29" s="12">
        <f>IF(COUNTA($I29:$J29,$Q29)=0,"",I29+J29-Q29)</f>
        <v/>
      </c>
      <c r="S29" s="12">
        <f>IF(COUNTA($K29:$M29)=0,"",N29-K29)</f>
        <v/>
      </c>
      <c r="T29" s="13">
        <f>IF(OR(R29="",S29=""),"",IFERROR(S29/R29,0))</f>
        <v/>
      </c>
      <c r="U29" s="14">
        <f>IF(OR(R29="",S29=""),"",IFERROR(R29/S29,0))</f>
        <v/>
      </c>
      <c r="V29" s="12">
        <f>IF(OR(R29="",S29="",O29="",P29=""),"",IFERROR(S29*(1-(1+P29)^-O29)/P29-R29,0))</f>
        <v/>
      </c>
      <c r="W29" s="15">
        <f>IF(V29="","",IF(V29&gt;0,"Wirtschaftlich","Nicht wirtschaftlich"))</f>
        <v/>
      </c>
      <c r="X29" s="15">
        <f>IF(W29="","",IFERROR(VLOOKUP(W29,'Annahmen'!$A$8:$B$10,2,FALSE),"Prüfen"))</f>
        <v/>
      </c>
    </row>
    <row r="30">
      <c r="A30" s="2" t="n"/>
      <c r="B30" s="3" t="n"/>
      <c r="C30" s="3" t="n"/>
      <c r="D30" s="3" t="n"/>
      <c r="E30" s="2" t="n"/>
      <c r="F30" s="3" t="n"/>
      <c r="G30" s="2" t="n"/>
      <c r="H30" s="4" t="n"/>
      <c r="I30" s="5" t="n"/>
      <c r="J30" s="5" t="n"/>
      <c r="K30" s="5" t="n"/>
      <c r="L30" s="5" t="n"/>
      <c r="M30" s="5" t="n"/>
      <c r="N30" s="6">
        <f>IF(COUNTA($L30:$M30)=0,"",L30+M30)</f>
        <v/>
      </c>
      <c r="O30" s="7" t="n"/>
      <c r="P30" s="8" t="n"/>
      <c r="Q30" s="5" t="n"/>
      <c r="R30" s="6">
        <f>IF(COUNTA($I30:$J30,$Q30)=0,"",I30+J30-Q30)</f>
        <v/>
      </c>
      <c r="S30" s="6">
        <f>IF(COUNTA($K30:$M30)=0,"",N30-K30)</f>
        <v/>
      </c>
      <c r="T30" s="9">
        <f>IF(OR(R30="",S30=""),"",IFERROR(S30/R30,0))</f>
        <v/>
      </c>
      <c r="U30" s="10">
        <f>IF(OR(R30="",S30=""),"",IFERROR(R30/S30,0))</f>
        <v/>
      </c>
      <c r="V30" s="6">
        <f>IF(OR(R30="",S30="",O30="",P30=""),"",IFERROR(S30*(1-(1+P30)^-O30)/P30-R30,0))</f>
        <v/>
      </c>
      <c r="W30" s="11">
        <f>IF(V30="","",IF(V30&gt;0,"Wirtschaftlich","Nicht wirtschaftlich"))</f>
        <v/>
      </c>
      <c r="X30" s="11">
        <f>IF(W30="","",IFERROR(VLOOKUP(W30,'Annahmen'!$A$8:$B$10,2,FALSE),"Prüfen"))</f>
        <v/>
      </c>
    </row>
    <row r="31">
      <c r="A31" s="2" t="n"/>
      <c r="B31" s="3" t="n"/>
      <c r="C31" s="3" t="n"/>
      <c r="D31" s="3" t="n"/>
      <c r="E31" s="2" t="n"/>
      <c r="F31" s="3" t="n"/>
      <c r="G31" s="2" t="n"/>
      <c r="H31" s="4" t="n"/>
      <c r="I31" s="5" t="n"/>
      <c r="J31" s="5" t="n"/>
      <c r="K31" s="5" t="n"/>
      <c r="L31" s="5" t="n"/>
      <c r="M31" s="5" t="n"/>
      <c r="N31" s="12">
        <f>IF(COUNTA($L31:$M31)=0,"",L31+M31)</f>
        <v/>
      </c>
      <c r="O31" s="7" t="n"/>
      <c r="P31" s="8" t="n"/>
      <c r="Q31" s="5" t="n"/>
      <c r="R31" s="12">
        <f>IF(COUNTA($I31:$J31,$Q31)=0,"",I31+J31-Q31)</f>
        <v/>
      </c>
      <c r="S31" s="12">
        <f>IF(COUNTA($K31:$M31)=0,"",N31-K31)</f>
        <v/>
      </c>
      <c r="T31" s="13">
        <f>IF(OR(R31="",S31=""),"",IFERROR(S31/R31,0))</f>
        <v/>
      </c>
      <c r="U31" s="14">
        <f>IF(OR(R31="",S31=""),"",IFERROR(R31/S31,0))</f>
        <v/>
      </c>
      <c r="V31" s="12">
        <f>IF(OR(R31="",S31="",O31="",P31=""),"",IFERROR(S31*(1-(1+P31)^-O31)/P31-R31,0))</f>
        <v/>
      </c>
      <c r="W31" s="15">
        <f>IF(V31="","",IF(V31&gt;0,"Wirtschaftlich","Nicht wirtschaftlich"))</f>
        <v/>
      </c>
      <c r="X31" s="15">
        <f>IF(W31="","",IFERROR(VLOOKUP(W31,'Annahmen'!$A$8:$B$10,2,FALSE),"Prüfen"))</f>
        <v/>
      </c>
    </row>
    <row r="32">
      <c r="A32" s="2" t="n"/>
      <c r="B32" s="3" t="n"/>
      <c r="C32" s="3" t="n"/>
      <c r="D32" s="3" t="n"/>
      <c r="E32" s="2" t="n"/>
      <c r="F32" s="3" t="n"/>
      <c r="G32" s="2" t="n"/>
      <c r="H32" s="4" t="n"/>
      <c r="I32" s="5" t="n"/>
      <c r="J32" s="5" t="n"/>
      <c r="K32" s="5" t="n"/>
      <c r="L32" s="5" t="n"/>
      <c r="M32" s="5" t="n"/>
      <c r="N32" s="6">
        <f>IF(COUNTA($L32:$M32)=0,"",L32+M32)</f>
        <v/>
      </c>
      <c r="O32" s="7" t="n"/>
      <c r="P32" s="8" t="n"/>
      <c r="Q32" s="5" t="n"/>
      <c r="R32" s="6">
        <f>IF(COUNTA($I32:$J32,$Q32)=0,"",I32+J32-Q32)</f>
        <v/>
      </c>
      <c r="S32" s="6">
        <f>IF(COUNTA($K32:$M32)=0,"",N32-K32)</f>
        <v/>
      </c>
      <c r="T32" s="9">
        <f>IF(OR(R32="",S32=""),"",IFERROR(S32/R32,0))</f>
        <v/>
      </c>
      <c r="U32" s="10">
        <f>IF(OR(R32="",S32=""),"",IFERROR(R32/S32,0))</f>
        <v/>
      </c>
      <c r="V32" s="6">
        <f>IF(OR(R32="",S32="",O32="",P32=""),"",IFERROR(S32*(1-(1+P32)^-O32)/P32-R32,0))</f>
        <v/>
      </c>
      <c r="W32" s="11">
        <f>IF(V32="","",IF(V32&gt;0,"Wirtschaftlich","Nicht wirtschaftlich"))</f>
        <v/>
      </c>
      <c r="X32" s="11">
        <f>IF(W32="","",IFERROR(VLOOKUP(W32,'Annahmen'!$A$8:$B$10,2,FALSE),"Prüfen"))</f>
        <v/>
      </c>
    </row>
    <row r="33">
      <c r="A33" s="2" t="n"/>
      <c r="B33" s="3" t="n"/>
      <c r="C33" s="3" t="n"/>
      <c r="D33" s="3" t="n"/>
      <c r="E33" s="2" t="n"/>
      <c r="F33" s="3" t="n"/>
      <c r="G33" s="2" t="n"/>
      <c r="H33" s="4" t="n"/>
      <c r="I33" s="5" t="n"/>
      <c r="J33" s="5" t="n"/>
      <c r="K33" s="5" t="n"/>
      <c r="L33" s="5" t="n"/>
      <c r="M33" s="5" t="n"/>
      <c r="N33" s="12">
        <f>IF(COUNTA($L33:$M33)=0,"",L33+M33)</f>
        <v/>
      </c>
      <c r="O33" s="7" t="n"/>
      <c r="P33" s="8" t="n"/>
      <c r="Q33" s="5" t="n"/>
      <c r="R33" s="12">
        <f>IF(COUNTA($I33:$J33,$Q33)=0,"",I33+J33-Q33)</f>
        <v/>
      </c>
      <c r="S33" s="12">
        <f>IF(COUNTA($K33:$M33)=0,"",N33-K33)</f>
        <v/>
      </c>
      <c r="T33" s="13">
        <f>IF(OR(R33="",S33=""),"",IFERROR(S33/R33,0))</f>
        <v/>
      </c>
      <c r="U33" s="14">
        <f>IF(OR(R33="",S33=""),"",IFERROR(R33/S33,0))</f>
        <v/>
      </c>
      <c r="V33" s="12">
        <f>IF(OR(R33="",S33="",O33="",P33=""),"",IFERROR(S33*(1-(1+P33)^-O33)/P33-R33,0))</f>
        <v/>
      </c>
      <c r="W33" s="15">
        <f>IF(V33="","",IF(V33&gt;0,"Wirtschaftlich","Nicht wirtschaftlich"))</f>
        <v/>
      </c>
      <c r="X33" s="15">
        <f>IF(W33="","",IFERROR(VLOOKUP(W33,'Annahmen'!$A$8:$B$10,2,FALSE),"Prüfen"))</f>
        <v/>
      </c>
    </row>
    <row r="34">
      <c r="A34" s="2" t="n"/>
      <c r="B34" s="3" t="n"/>
      <c r="C34" s="3" t="n"/>
      <c r="D34" s="3" t="n"/>
      <c r="E34" s="2" t="n"/>
      <c r="F34" s="3" t="n"/>
      <c r="G34" s="2" t="n"/>
      <c r="H34" s="4" t="n"/>
      <c r="I34" s="5" t="n"/>
      <c r="J34" s="5" t="n"/>
      <c r="K34" s="5" t="n"/>
      <c r="L34" s="5" t="n"/>
      <c r="M34" s="5" t="n"/>
      <c r="N34" s="6">
        <f>IF(COUNTA($L34:$M34)=0,"",L34+M34)</f>
        <v/>
      </c>
      <c r="O34" s="7" t="n"/>
      <c r="P34" s="8" t="n"/>
      <c r="Q34" s="5" t="n"/>
      <c r="R34" s="6">
        <f>IF(COUNTA($I34:$J34,$Q34)=0,"",I34+J34-Q34)</f>
        <v/>
      </c>
      <c r="S34" s="6">
        <f>IF(COUNTA($K34:$M34)=0,"",N34-K34)</f>
        <v/>
      </c>
      <c r="T34" s="9">
        <f>IF(OR(R34="",S34=""),"",IFERROR(S34/R34,0))</f>
        <v/>
      </c>
      <c r="U34" s="10">
        <f>IF(OR(R34="",S34=""),"",IFERROR(R34/S34,0))</f>
        <v/>
      </c>
      <c r="V34" s="6">
        <f>IF(OR(R34="",S34="",O34="",P34=""),"",IFERROR(S34*(1-(1+P34)^-O34)/P34-R34,0))</f>
        <v/>
      </c>
      <c r="W34" s="11">
        <f>IF(V34="","",IF(V34&gt;0,"Wirtschaftlich","Nicht wirtschaftlich"))</f>
        <v/>
      </c>
      <c r="X34" s="11">
        <f>IF(W34="","",IFERROR(VLOOKUP(W34,'Annahmen'!$A$8:$B$10,2,FALSE),"Prüfen"))</f>
        <v/>
      </c>
    </row>
    <row r="35">
      <c r="A35" s="2" t="n"/>
      <c r="B35" s="3" t="n"/>
      <c r="C35" s="3" t="n"/>
      <c r="D35" s="3" t="n"/>
      <c r="E35" s="2" t="n"/>
      <c r="F35" s="3" t="n"/>
      <c r="G35" s="2" t="n"/>
      <c r="H35" s="4" t="n"/>
      <c r="I35" s="5" t="n"/>
      <c r="J35" s="5" t="n"/>
      <c r="K35" s="5" t="n"/>
      <c r="L35" s="5" t="n"/>
      <c r="M35" s="5" t="n"/>
      <c r="N35" s="12">
        <f>IF(COUNTA($L35:$M35)=0,"",L35+M35)</f>
        <v/>
      </c>
      <c r="O35" s="7" t="n"/>
      <c r="P35" s="8" t="n"/>
      <c r="Q35" s="5" t="n"/>
      <c r="R35" s="12">
        <f>IF(COUNTA($I35:$J35,$Q35)=0,"",I35+J35-Q35)</f>
        <v/>
      </c>
      <c r="S35" s="12">
        <f>IF(COUNTA($K35:$M35)=0,"",N35-K35)</f>
        <v/>
      </c>
      <c r="T35" s="13">
        <f>IF(OR(R35="",S35=""),"",IFERROR(S35/R35,0))</f>
        <v/>
      </c>
      <c r="U35" s="14">
        <f>IF(OR(R35="",S35=""),"",IFERROR(R35/S35,0))</f>
        <v/>
      </c>
      <c r="V35" s="12">
        <f>IF(OR(R35="",S35="",O35="",P35=""),"",IFERROR(S35*(1-(1+P35)^-O35)/P35-R35,0))</f>
        <v/>
      </c>
      <c r="W35" s="15">
        <f>IF(V35="","",IF(V35&gt;0,"Wirtschaftlich","Nicht wirtschaftlich"))</f>
        <v/>
      </c>
      <c r="X35" s="15">
        <f>IF(W35="","",IFERROR(VLOOKUP(W35,'Annahmen'!$A$8:$B$10,2,FALSE),"Prüfen"))</f>
        <v/>
      </c>
    </row>
    <row r="36">
      <c r="A36" s="2" t="n"/>
      <c r="B36" s="3" t="n"/>
      <c r="C36" s="3" t="n"/>
      <c r="D36" s="3" t="n"/>
      <c r="E36" s="2" t="n"/>
      <c r="F36" s="3" t="n"/>
      <c r="G36" s="2" t="n"/>
      <c r="H36" s="4" t="n"/>
      <c r="I36" s="5" t="n"/>
      <c r="J36" s="5" t="n"/>
      <c r="K36" s="5" t="n"/>
      <c r="L36" s="5" t="n"/>
      <c r="M36" s="5" t="n"/>
      <c r="N36" s="6">
        <f>IF(COUNTA($L36:$M36)=0,"",L36+M36)</f>
        <v/>
      </c>
      <c r="O36" s="7" t="n"/>
      <c r="P36" s="8" t="n"/>
      <c r="Q36" s="5" t="n"/>
      <c r="R36" s="6">
        <f>IF(COUNTA($I36:$J36,$Q36)=0,"",I36+J36-Q36)</f>
        <v/>
      </c>
      <c r="S36" s="6">
        <f>IF(COUNTA($K36:$M36)=0,"",N36-K36)</f>
        <v/>
      </c>
      <c r="T36" s="9">
        <f>IF(OR(R36="",S36=""),"",IFERROR(S36/R36,0))</f>
        <v/>
      </c>
      <c r="U36" s="10">
        <f>IF(OR(R36="",S36=""),"",IFERROR(R36/S36,0))</f>
        <v/>
      </c>
      <c r="V36" s="6">
        <f>IF(OR(R36="",S36="",O36="",P36=""),"",IFERROR(S36*(1-(1+P36)^-O36)/P36-R36,0))</f>
        <v/>
      </c>
      <c r="W36" s="11">
        <f>IF(V36="","",IF(V36&gt;0,"Wirtschaftlich","Nicht wirtschaftlich"))</f>
        <v/>
      </c>
      <c r="X36" s="11">
        <f>IF(W36="","",IFERROR(VLOOKUP(W36,'Annahmen'!$A$8:$B$10,2,FALSE),"Prüfen"))</f>
        <v/>
      </c>
    </row>
    <row r="37">
      <c r="A37" s="2" t="n"/>
      <c r="B37" s="3" t="n"/>
      <c r="C37" s="3" t="n"/>
      <c r="D37" s="3" t="n"/>
      <c r="E37" s="2" t="n"/>
      <c r="F37" s="3" t="n"/>
      <c r="G37" s="2" t="n"/>
      <c r="H37" s="4" t="n"/>
      <c r="I37" s="5" t="n"/>
      <c r="J37" s="5" t="n"/>
      <c r="K37" s="5" t="n"/>
      <c r="L37" s="5" t="n"/>
      <c r="M37" s="5" t="n"/>
      <c r="N37" s="12">
        <f>IF(COUNTA($L37:$M37)=0,"",L37+M37)</f>
        <v/>
      </c>
      <c r="O37" s="7" t="n"/>
      <c r="P37" s="8" t="n"/>
      <c r="Q37" s="5" t="n"/>
      <c r="R37" s="12">
        <f>IF(COUNTA($I37:$J37,$Q37)=0,"",I37+J37-Q37)</f>
        <v/>
      </c>
      <c r="S37" s="12">
        <f>IF(COUNTA($K37:$M37)=0,"",N37-K37)</f>
        <v/>
      </c>
      <c r="T37" s="13">
        <f>IF(OR(R37="",S37=""),"",IFERROR(S37/R37,0))</f>
        <v/>
      </c>
      <c r="U37" s="14">
        <f>IF(OR(R37="",S37=""),"",IFERROR(R37/S37,0))</f>
        <v/>
      </c>
      <c r="V37" s="12">
        <f>IF(OR(R37="",S37="",O37="",P37=""),"",IFERROR(S37*(1-(1+P37)^-O37)/P37-R37,0))</f>
        <v/>
      </c>
      <c r="W37" s="15">
        <f>IF(V37="","",IF(V37&gt;0,"Wirtschaftlich","Nicht wirtschaftlich"))</f>
        <v/>
      </c>
      <c r="X37" s="15">
        <f>IF(W37="","",IFERROR(VLOOKUP(W37,'Annahmen'!$A$8:$B$10,2,FALSE),"Prüfen"))</f>
        <v/>
      </c>
    </row>
    <row r="38">
      <c r="A38" s="2" t="n"/>
      <c r="B38" s="3" t="n"/>
      <c r="C38" s="3" t="n"/>
      <c r="D38" s="3" t="n"/>
      <c r="E38" s="2" t="n"/>
      <c r="F38" s="3" t="n"/>
      <c r="G38" s="2" t="n"/>
      <c r="H38" s="4" t="n"/>
      <c r="I38" s="5" t="n"/>
      <c r="J38" s="5" t="n"/>
      <c r="K38" s="5" t="n"/>
      <c r="L38" s="5" t="n"/>
      <c r="M38" s="5" t="n"/>
      <c r="N38" s="6">
        <f>IF(COUNTA($L38:$M38)=0,"",L38+M38)</f>
        <v/>
      </c>
      <c r="O38" s="7" t="n"/>
      <c r="P38" s="8" t="n"/>
      <c r="Q38" s="5" t="n"/>
      <c r="R38" s="6">
        <f>IF(COUNTA($I38:$J38,$Q38)=0,"",I38+J38-Q38)</f>
        <v/>
      </c>
      <c r="S38" s="6">
        <f>IF(COUNTA($K38:$M38)=0,"",N38-K38)</f>
        <v/>
      </c>
      <c r="T38" s="9">
        <f>IF(OR(R38="",S38=""),"",IFERROR(S38/R38,0))</f>
        <v/>
      </c>
      <c r="U38" s="10">
        <f>IF(OR(R38="",S38=""),"",IFERROR(R38/S38,0))</f>
        <v/>
      </c>
      <c r="V38" s="6">
        <f>IF(OR(R38="",S38="",O38="",P38=""),"",IFERROR(S38*(1-(1+P38)^-O38)/P38-R38,0))</f>
        <v/>
      </c>
      <c r="W38" s="11">
        <f>IF(V38="","",IF(V38&gt;0,"Wirtschaftlich","Nicht wirtschaftlich"))</f>
        <v/>
      </c>
      <c r="X38" s="11">
        <f>IF(W38="","",IFERROR(VLOOKUP(W38,'Annahmen'!$A$8:$B$10,2,FALSE),"Prüfen"))</f>
        <v/>
      </c>
    </row>
    <row r="39">
      <c r="A39" s="2" t="n"/>
      <c r="B39" s="3" t="n"/>
      <c r="C39" s="3" t="n"/>
      <c r="D39" s="3" t="n"/>
      <c r="E39" s="2" t="n"/>
      <c r="F39" s="3" t="n"/>
      <c r="G39" s="2" t="n"/>
      <c r="H39" s="4" t="n"/>
      <c r="I39" s="5" t="n"/>
      <c r="J39" s="5" t="n"/>
      <c r="K39" s="5" t="n"/>
      <c r="L39" s="5" t="n"/>
      <c r="M39" s="5" t="n"/>
      <c r="N39" s="12">
        <f>IF(COUNTA($L39:$M39)=0,"",L39+M39)</f>
        <v/>
      </c>
      <c r="O39" s="7" t="n"/>
      <c r="P39" s="8" t="n"/>
      <c r="Q39" s="5" t="n"/>
      <c r="R39" s="12">
        <f>IF(COUNTA($I39:$J39,$Q39)=0,"",I39+J39-Q39)</f>
        <v/>
      </c>
      <c r="S39" s="12">
        <f>IF(COUNTA($K39:$M39)=0,"",N39-K39)</f>
        <v/>
      </c>
      <c r="T39" s="13">
        <f>IF(OR(R39="",S39=""),"",IFERROR(S39/R39,0))</f>
        <v/>
      </c>
      <c r="U39" s="14">
        <f>IF(OR(R39="",S39=""),"",IFERROR(R39/S39,0))</f>
        <v/>
      </c>
      <c r="V39" s="12">
        <f>IF(OR(R39="",S39="",O39="",P39=""),"",IFERROR(S39*(1-(1+P39)^-O39)/P39-R39,0))</f>
        <v/>
      </c>
      <c r="W39" s="15">
        <f>IF(V39="","",IF(V39&gt;0,"Wirtschaftlich","Nicht wirtschaftlich"))</f>
        <v/>
      </c>
      <c r="X39" s="15">
        <f>IF(W39="","",IFERROR(VLOOKUP(W39,'Annahmen'!$A$8:$B$10,2,FALSE),"Prüfen"))</f>
        <v/>
      </c>
    </row>
    <row r="40">
      <c r="A40" s="2" t="n"/>
      <c r="B40" s="3" t="n"/>
      <c r="C40" s="3" t="n"/>
      <c r="D40" s="3" t="n"/>
      <c r="E40" s="2" t="n"/>
      <c r="F40" s="3" t="n"/>
      <c r="G40" s="2" t="n"/>
      <c r="H40" s="4" t="n"/>
      <c r="I40" s="5" t="n"/>
      <c r="J40" s="5" t="n"/>
      <c r="K40" s="5" t="n"/>
      <c r="L40" s="5" t="n"/>
      <c r="M40" s="5" t="n"/>
      <c r="N40" s="6">
        <f>IF(COUNTA($L40:$M40)=0,"",L40+M40)</f>
        <v/>
      </c>
      <c r="O40" s="7" t="n"/>
      <c r="P40" s="8" t="n"/>
      <c r="Q40" s="5" t="n"/>
      <c r="R40" s="6">
        <f>IF(COUNTA($I40:$J40,$Q40)=0,"",I40+J40-Q40)</f>
        <v/>
      </c>
      <c r="S40" s="6">
        <f>IF(COUNTA($K40:$M40)=0,"",N40-K40)</f>
        <v/>
      </c>
      <c r="T40" s="9">
        <f>IF(OR(R40="",S40=""),"",IFERROR(S40/R40,0))</f>
        <v/>
      </c>
      <c r="U40" s="10">
        <f>IF(OR(R40="",S40=""),"",IFERROR(R40/S40,0))</f>
        <v/>
      </c>
      <c r="V40" s="6">
        <f>IF(OR(R40="",S40="",O40="",P40=""),"",IFERROR(S40*(1-(1+P40)^-O40)/P40-R40,0))</f>
        <v/>
      </c>
      <c r="W40" s="11">
        <f>IF(V40="","",IF(V40&gt;0,"Wirtschaftlich","Nicht wirtschaftlich"))</f>
        <v/>
      </c>
      <c r="X40" s="11">
        <f>IF(W40="","",IFERROR(VLOOKUP(W40,'Annahmen'!$A$8:$B$10,2,FALSE),"Prüfen"))</f>
        <v/>
      </c>
    </row>
    <row r="41">
      <c r="A41" s="2" t="n"/>
      <c r="B41" s="3" t="n"/>
      <c r="C41" s="3" t="n"/>
      <c r="D41" s="3" t="n"/>
      <c r="E41" s="2" t="n"/>
      <c r="F41" s="3" t="n"/>
      <c r="G41" s="2" t="n"/>
      <c r="H41" s="4" t="n"/>
      <c r="I41" s="5" t="n"/>
      <c r="J41" s="5" t="n"/>
      <c r="K41" s="5" t="n"/>
      <c r="L41" s="5" t="n"/>
      <c r="M41" s="5" t="n"/>
      <c r="N41" s="12">
        <f>IF(COUNTA($L41:$M41)=0,"",L41+M41)</f>
        <v/>
      </c>
      <c r="O41" s="7" t="n"/>
      <c r="P41" s="8" t="n"/>
      <c r="Q41" s="5" t="n"/>
      <c r="R41" s="12">
        <f>IF(COUNTA($I41:$J41,$Q41)=0,"",I41+J41-Q41)</f>
        <v/>
      </c>
      <c r="S41" s="12">
        <f>IF(COUNTA($K41:$M41)=0,"",N41-K41)</f>
        <v/>
      </c>
      <c r="T41" s="13">
        <f>IF(OR(R41="",S41=""),"",IFERROR(S41/R41,0))</f>
        <v/>
      </c>
      <c r="U41" s="14">
        <f>IF(OR(R41="",S41=""),"",IFERROR(R41/S41,0))</f>
        <v/>
      </c>
      <c r="V41" s="12">
        <f>IF(OR(R41="",S41="",O41="",P41=""),"",IFERROR(S41*(1-(1+P41)^-O41)/P41-R41,0))</f>
        <v/>
      </c>
      <c r="W41" s="15">
        <f>IF(V41="","",IF(V41&gt;0,"Wirtschaftlich","Nicht wirtschaftlich"))</f>
        <v/>
      </c>
      <c r="X41" s="15">
        <f>IF(W41="","",IFERROR(VLOOKUP(W41,'Annahmen'!$A$8:$B$10,2,FALSE),"Prüfen"))</f>
        <v/>
      </c>
    </row>
    <row r="42">
      <c r="A42" s="2" t="n"/>
      <c r="B42" s="3" t="n"/>
      <c r="C42" s="3" t="n"/>
      <c r="D42" s="3" t="n"/>
      <c r="E42" s="2" t="n"/>
      <c r="F42" s="3" t="n"/>
      <c r="G42" s="2" t="n"/>
      <c r="H42" s="4" t="n"/>
      <c r="I42" s="5" t="n"/>
      <c r="J42" s="5" t="n"/>
      <c r="K42" s="5" t="n"/>
      <c r="L42" s="5" t="n"/>
      <c r="M42" s="5" t="n"/>
      <c r="N42" s="6">
        <f>IF(COUNTA($L42:$M42)=0,"",L42+M42)</f>
        <v/>
      </c>
      <c r="O42" s="7" t="n"/>
      <c r="P42" s="8" t="n"/>
      <c r="Q42" s="5" t="n"/>
      <c r="R42" s="6">
        <f>IF(COUNTA($I42:$J42,$Q42)=0,"",I42+J42-Q42)</f>
        <v/>
      </c>
      <c r="S42" s="6">
        <f>IF(COUNTA($K42:$M42)=0,"",N42-K42)</f>
        <v/>
      </c>
      <c r="T42" s="9">
        <f>IF(OR(R42="",S42=""),"",IFERROR(S42/R42,0))</f>
        <v/>
      </c>
      <c r="U42" s="10">
        <f>IF(OR(R42="",S42=""),"",IFERROR(R42/S42,0))</f>
        <v/>
      </c>
      <c r="V42" s="6">
        <f>IF(OR(R42="",S42="",O42="",P42=""),"",IFERROR(S42*(1-(1+P42)^-O42)/P42-R42,0))</f>
        <v/>
      </c>
      <c r="W42" s="11">
        <f>IF(V42="","",IF(V42&gt;0,"Wirtschaftlich","Nicht wirtschaftlich"))</f>
        <v/>
      </c>
      <c r="X42" s="11">
        <f>IF(W42="","",IFERROR(VLOOKUP(W42,'Annahmen'!$A$8:$B$10,2,FALSE),"Prüfen"))</f>
        <v/>
      </c>
    </row>
    <row r="43">
      <c r="A43" s="2" t="n"/>
      <c r="B43" s="3" t="n"/>
      <c r="C43" s="3" t="n"/>
      <c r="D43" s="3" t="n"/>
      <c r="E43" s="2" t="n"/>
      <c r="F43" s="3" t="n"/>
      <c r="G43" s="2" t="n"/>
      <c r="H43" s="4" t="n"/>
      <c r="I43" s="5" t="n"/>
      <c r="J43" s="5" t="n"/>
      <c r="K43" s="5" t="n"/>
      <c r="L43" s="5" t="n"/>
      <c r="M43" s="5" t="n"/>
      <c r="N43" s="12">
        <f>IF(COUNTA($L43:$M43)=0,"",L43+M43)</f>
        <v/>
      </c>
      <c r="O43" s="7" t="n"/>
      <c r="P43" s="8" t="n"/>
      <c r="Q43" s="5" t="n"/>
      <c r="R43" s="12">
        <f>IF(COUNTA($I43:$J43,$Q43)=0,"",I43+J43-Q43)</f>
        <v/>
      </c>
      <c r="S43" s="12">
        <f>IF(COUNTA($K43:$M43)=0,"",N43-K43)</f>
        <v/>
      </c>
      <c r="T43" s="13">
        <f>IF(OR(R43="",S43=""),"",IFERROR(S43/R43,0))</f>
        <v/>
      </c>
      <c r="U43" s="14">
        <f>IF(OR(R43="",S43=""),"",IFERROR(R43/S43,0))</f>
        <v/>
      </c>
      <c r="V43" s="12">
        <f>IF(OR(R43="",S43="",O43="",P43=""),"",IFERROR(S43*(1-(1+P43)^-O43)/P43-R43,0))</f>
        <v/>
      </c>
      <c r="W43" s="15">
        <f>IF(V43="","",IF(V43&gt;0,"Wirtschaftlich","Nicht wirtschaftlich"))</f>
        <v/>
      </c>
      <c r="X43" s="15">
        <f>IF(W43="","",IFERROR(VLOOKUP(W43,'Annahmen'!$A$8:$B$10,2,FALSE),"Prüfen"))</f>
        <v/>
      </c>
    </row>
    <row r="44">
      <c r="A44" s="2" t="n"/>
      <c r="B44" s="3" t="n"/>
      <c r="C44" s="3" t="n"/>
      <c r="D44" s="3" t="n"/>
      <c r="E44" s="2" t="n"/>
      <c r="F44" s="3" t="n"/>
      <c r="G44" s="2" t="n"/>
      <c r="H44" s="4" t="n"/>
      <c r="I44" s="5" t="n"/>
      <c r="J44" s="5" t="n"/>
      <c r="K44" s="5" t="n"/>
      <c r="L44" s="5" t="n"/>
      <c r="M44" s="5" t="n"/>
      <c r="N44" s="6">
        <f>IF(COUNTA($L44:$M44)=0,"",L44+M44)</f>
        <v/>
      </c>
      <c r="O44" s="7" t="n"/>
      <c r="P44" s="8" t="n"/>
      <c r="Q44" s="5" t="n"/>
      <c r="R44" s="6">
        <f>IF(COUNTA($I44:$J44,$Q44)=0,"",I44+J44-Q44)</f>
        <v/>
      </c>
      <c r="S44" s="6">
        <f>IF(COUNTA($K44:$M44)=0,"",N44-K44)</f>
        <v/>
      </c>
      <c r="T44" s="9">
        <f>IF(OR(R44="",S44=""),"",IFERROR(S44/R44,0))</f>
        <v/>
      </c>
      <c r="U44" s="10">
        <f>IF(OR(R44="",S44=""),"",IFERROR(R44/S44,0))</f>
        <v/>
      </c>
      <c r="V44" s="6">
        <f>IF(OR(R44="",S44="",O44="",P44=""),"",IFERROR(S44*(1-(1+P44)^-O44)/P44-R44,0))</f>
        <v/>
      </c>
      <c r="W44" s="11">
        <f>IF(V44="","",IF(V44&gt;0,"Wirtschaftlich","Nicht wirtschaftlich"))</f>
        <v/>
      </c>
      <c r="X44" s="11">
        <f>IF(W44="","",IFERROR(VLOOKUP(W44,'Annahmen'!$A$8:$B$10,2,FALSE),"Prüfen"))</f>
        <v/>
      </c>
    </row>
    <row r="45">
      <c r="A45" s="2" t="n"/>
      <c r="B45" s="3" t="n"/>
      <c r="C45" s="3" t="n"/>
      <c r="D45" s="3" t="n"/>
      <c r="E45" s="2" t="n"/>
      <c r="F45" s="3" t="n"/>
      <c r="G45" s="2" t="n"/>
      <c r="H45" s="4" t="n"/>
      <c r="I45" s="5" t="n"/>
      <c r="J45" s="5" t="n"/>
      <c r="K45" s="5" t="n"/>
      <c r="L45" s="5" t="n"/>
      <c r="M45" s="5" t="n"/>
      <c r="N45" s="12">
        <f>IF(COUNTA($L45:$M45)=0,"",L45+M45)</f>
        <v/>
      </c>
      <c r="O45" s="7" t="n"/>
      <c r="P45" s="8" t="n"/>
      <c r="Q45" s="5" t="n"/>
      <c r="R45" s="12">
        <f>IF(COUNTA($I45:$J45,$Q45)=0,"",I45+J45-Q45)</f>
        <v/>
      </c>
      <c r="S45" s="12">
        <f>IF(COUNTA($K45:$M45)=0,"",N45-K45)</f>
        <v/>
      </c>
      <c r="T45" s="13">
        <f>IF(OR(R45="",S45=""),"",IFERROR(S45/R45,0))</f>
        <v/>
      </c>
      <c r="U45" s="14">
        <f>IF(OR(R45="",S45=""),"",IFERROR(R45/S45,0))</f>
        <v/>
      </c>
      <c r="V45" s="12">
        <f>IF(OR(R45="",S45="",O45="",P45=""),"",IFERROR(S45*(1-(1+P45)^-O45)/P45-R45,0))</f>
        <v/>
      </c>
      <c r="W45" s="15">
        <f>IF(V45="","",IF(V45&gt;0,"Wirtschaftlich","Nicht wirtschaftlich"))</f>
        <v/>
      </c>
      <c r="X45" s="15">
        <f>IF(W45="","",IFERROR(VLOOKUP(W45,'Annahmen'!$A$8:$B$10,2,FALSE),"Prüfen"))</f>
        <v/>
      </c>
    </row>
    <row r="46">
      <c r="A46" s="2" t="n"/>
      <c r="B46" s="3" t="n"/>
      <c r="C46" s="3" t="n"/>
      <c r="D46" s="3" t="n"/>
      <c r="E46" s="2" t="n"/>
      <c r="F46" s="3" t="n"/>
      <c r="G46" s="2" t="n"/>
      <c r="H46" s="4" t="n"/>
      <c r="I46" s="5" t="n"/>
      <c r="J46" s="5" t="n"/>
      <c r="K46" s="5" t="n"/>
      <c r="L46" s="5" t="n"/>
      <c r="M46" s="5" t="n"/>
      <c r="N46" s="6">
        <f>IF(COUNTA($L46:$M46)=0,"",L46+M46)</f>
        <v/>
      </c>
      <c r="O46" s="7" t="n"/>
      <c r="P46" s="8" t="n"/>
      <c r="Q46" s="5" t="n"/>
      <c r="R46" s="6">
        <f>IF(COUNTA($I46:$J46,$Q46)=0,"",I46+J46-Q46)</f>
        <v/>
      </c>
      <c r="S46" s="6">
        <f>IF(COUNTA($K46:$M46)=0,"",N46-K46)</f>
        <v/>
      </c>
      <c r="T46" s="9">
        <f>IF(OR(R46="",S46=""),"",IFERROR(S46/R46,0))</f>
        <v/>
      </c>
      <c r="U46" s="10">
        <f>IF(OR(R46="",S46=""),"",IFERROR(R46/S46,0))</f>
        <v/>
      </c>
      <c r="V46" s="6">
        <f>IF(OR(R46="",S46="",O46="",P46=""),"",IFERROR(S46*(1-(1+P46)^-O46)/P46-R46,0))</f>
        <v/>
      </c>
      <c r="W46" s="11">
        <f>IF(V46="","",IF(V46&gt;0,"Wirtschaftlich","Nicht wirtschaftlich"))</f>
        <v/>
      </c>
      <c r="X46" s="11">
        <f>IF(W46="","",IFERROR(VLOOKUP(W46,'Annahmen'!$A$8:$B$10,2,FALSE),"Prüfen"))</f>
        <v/>
      </c>
    </row>
    <row r="47">
      <c r="A47" s="2" t="n"/>
      <c r="B47" s="3" t="n"/>
      <c r="C47" s="3" t="n"/>
      <c r="D47" s="3" t="n"/>
      <c r="E47" s="2" t="n"/>
      <c r="F47" s="3" t="n"/>
      <c r="G47" s="2" t="n"/>
      <c r="H47" s="4" t="n"/>
      <c r="I47" s="5" t="n"/>
      <c r="J47" s="5" t="n"/>
      <c r="K47" s="5" t="n"/>
      <c r="L47" s="5" t="n"/>
      <c r="M47" s="5" t="n"/>
      <c r="N47" s="12">
        <f>IF(COUNTA($L47:$M47)=0,"",L47+M47)</f>
        <v/>
      </c>
      <c r="O47" s="7" t="n"/>
      <c r="P47" s="8" t="n"/>
      <c r="Q47" s="5" t="n"/>
      <c r="R47" s="12">
        <f>IF(COUNTA($I47:$J47,$Q47)=0,"",I47+J47-Q47)</f>
        <v/>
      </c>
      <c r="S47" s="12">
        <f>IF(COUNTA($K47:$M47)=0,"",N47-K47)</f>
        <v/>
      </c>
      <c r="T47" s="13">
        <f>IF(OR(R47="",S47=""),"",IFERROR(S47/R47,0))</f>
        <v/>
      </c>
      <c r="U47" s="14">
        <f>IF(OR(R47="",S47=""),"",IFERROR(R47/S47,0))</f>
        <v/>
      </c>
      <c r="V47" s="12">
        <f>IF(OR(R47="",S47="",O47="",P47=""),"",IFERROR(S47*(1-(1+P47)^-O47)/P47-R47,0))</f>
        <v/>
      </c>
      <c r="W47" s="15">
        <f>IF(V47="","",IF(V47&gt;0,"Wirtschaftlich","Nicht wirtschaftlich"))</f>
        <v/>
      </c>
      <c r="X47" s="15">
        <f>IF(W47="","",IFERROR(VLOOKUP(W47,'Annahmen'!$A$8:$B$10,2,FALSE),"Prüfen"))</f>
        <v/>
      </c>
    </row>
    <row r="48">
      <c r="A48" s="2" t="n"/>
      <c r="B48" s="3" t="n"/>
      <c r="C48" s="3" t="n"/>
      <c r="D48" s="3" t="n"/>
      <c r="E48" s="2" t="n"/>
      <c r="F48" s="3" t="n"/>
      <c r="G48" s="2" t="n"/>
      <c r="H48" s="4" t="n"/>
      <c r="I48" s="5" t="n"/>
      <c r="J48" s="5" t="n"/>
      <c r="K48" s="5" t="n"/>
      <c r="L48" s="5" t="n"/>
      <c r="M48" s="5" t="n"/>
      <c r="N48" s="6">
        <f>IF(COUNTA($L48:$M48)=0,"",L48+M48)</f>
        <v/>
      </c>
      <c r="O48" s="7" t="n"/>
      <c r="P48" s="8" t="n"/>
      <c r="Q48" s="5" t="n"/>
      <c r="R48" s="6">
        <f>IF(COUNTA($I48:$J48,$Q48)=0,"",I48+J48-Q48)</f>
        <v/>
      </c>
      <c r="S48" s="6">
        <f>IF(COUNTA($K48:$M48)=0,"",N48-K48)</f>
        <v/>
      </c>
      <c r="T48" s="9">
        <f>IF(OR(R48="",S48=""),"",IFERROR(S48/R48,0))</f>
        <v/>
      </c>
      <c r="U48" s="10">
        <f>IF(OR(R48="",S48=""),"",IFERROR(R48/S48,0))</f>
        <v/>
      </c>
      <c r="V48" s="6">
        <f>IF(OR(R48="",S48="",O48="",P48=""),"",IFERROR(S48*(1-(1+P48)^-O48)/P48-R48,0))</f>
        <v/>
      </c>
      <c r="W48" s="11">
        <f>IF(V48="","",IF(V48&gt;0,"Wirtschaftlich","Nicht wirtschaftlich"))</f>
        <v/>
      </c>
      <c r="X48" s="11">
        <f>IF(W48="","",IFERROR(VLOOKUP(W48,'Annahmen'!$A$8:$B$10,2,FALSE),"Prüfen"))</f>
        <v/>
      </c>
    </row>
    <row r="49">
      <c r="A49" s="2" t="n"/>
      <c r="B49" s="3" t="n"/>
      <c r="C49" s="3" t="n"/>
      <c r="D49" s="3" t="n"/>
      <c r="E49" s="2" t="n"/>
      <c r="F49" s="3" t="n"/>
      <c r="G49" s="2" t="n"/>
      <c r="H49" s="4" t="n"/>
      <c r="I49" s="5" t="n"/>
      <c r="J49" s="5" t="n"/>
      <c r="K49" s="5" t="n"/>
      <c r="L49" s="5" t="n"/>
      <c r="M49" s="5" t="n"/>
      <c r="N49" s="12">
        <f>IF(COUNTA($L49:$M49)=0,"",L49+M49)</f>
        <v/>
      </c>
      <c r="O49" s="7" t="n"/>
      <c r="P49" s="8" t="n"/>
      <c r="Q49" s="5" t="n"/>
      <c r="R49" s="12">
        <f>IF(COUNTA($I49:$J49,$Q49)=0,"",I49+J49-Q49)</f>
        <v/>
      </c>
      <c r="S49" s="12">
        <f>IF(COUNTA($K49:$M49)=0,"",N49-K49)</f>
        <v/>
      </c>
      <c r="T49" s="13">
        <f>IF(OR(R49="",S49=""),"",IFERROR(S49/R49,0))</f>
        <v/>
      </c>
      <c r="U49" s="14">
        <f>IF(OR(R49="",S49=""),"",IFERROR(R49/S49,0))</f>
        <v/>
      </c>
      <c r="V49" s="12">
        <f>IF(OR(R49="",S49="",O49="",P49=""),"",IFERROR(S49*(1-(1+P49)^-O49)/P49-R49,0))</f>
        <v/>
      </c>
      <c r="W49" s="15">
        <f>IF(V49="","",IF(V49&gt;0,"Wirtschaftlich","Nicht wirtschaftlich"))</f>
        <v/>
      </c>
      <c r="X49" s="15">
        <f>IF(W49="","",IFERROR(VLOOKUP(W49,'Annahmen'!$A$8:$B$10,2,FALSE),"Prüfen"))</f>
        <v/>
      </c>
    </row>
    <row r="50">
      <c r="A50" s="2" t="n"/>
      <c r="B50" s="3" t="n"/>
      <c r="C50" s="3" t="n"/>
      <c r="D50" s="3" t="n"/>
      <c r="E50" s="2" t="n"/>
      <c r="F50" s="3" t="n"/>
      <c r="G50" s="2" t="n"/>
      <c r="H50" s="4" t="n"/>
      <c r="I50" s="5" t="n"/>
      <c r="J50" s="5" t="n"/>
      <c r="K50" s="5" t="n"/>
      <c r="L50" s="5" t="n"/>
      <c r="M50" s="5" t="n"/>
      <c r="N50" s="6">
        <f>IF(COUNTA($L50:$M50)=0,"",L50+M50)</f>
        <v/>
      </c>
      <c r="O50" s="7" t="n"/>
      <c r="P50" s="8" t="n"/>
      <c r="Q50" s="5" t="n"/>
      <c r="R50" s="6">
        <f>IF(COUNTA($I50:$J50,$Q50)=0,"",I50+J50-Q50)</f>
        <v/>
      </c>
      <c r="S50" s="6">
        <f>IF(COUNTA($K50:$M50)=0,"",N50-K50)</f>
        <v/>
      </c>
      <c r="T50" s="9">
        <f>IF(OR(R50="",S50=""),"",IFERROR(S50/R50,0))</f>
        <v/>
      </c>
      <c r="U50" s="10">
        <f>IF(OR(R50="",S50=""),"",IFERROR(R50/S50,0))</f>
        <v/>
      </c>
      <c r="V50" s="6">
        <f>IF(OR(R50="",S50="",O50="",P50=""),"",IFERROR(S50*(1-(1+P50)^-O50)/P50-R50,0))</f>
        <v/>
      </c>
      <c r="W50" s="11">
        <f>IF(V50="","",IF(V50&gt;0,"Wirtschaftlich","Nicht wirtschaftlich"))</f>
        <v/>
      </c>
      <c r="X50" s="11">
        <f>IF(W50="","",IFERROR(VLOOKUP(W50,'Annahmen'!$A$8:$B$10,2,FALSE),"Prüfen"))</f>
        <v/>
      </c>
    </row>
    <row r="51">
      <c r="A51" s="2" t="n"/>
      <c r="B51" s="3" t="n"/>
      <c r="C51" s="3" t="n"/>
      <c r="D51" s="3" t="n"/>
      <c r="E51" s="2" t="n"/>
      <c r="F51" s="3" t="n"/>
      <c r="G51" s="2" t="n"/>
      <c r="H51" s="4" t="n"/>
      <c r="I51" s="5" t="n"/>
      <c r="J51" s="5" t="n"/>
      <c r="K51" s="5" t="n"/>
      <c r="L51" s="5" t="n"/>
      <c r="M51" s="5" t="n"/>
      <c r="N51" s="12">
        <f>IF(COUNTA($L51:$M51)=0,"",L51+M51)</f>
        <v/>
      </c>
      <c r="O51" s="7" t="n"/>
      <c r="P51" s="8" t="n"/>
      <c r="Q51" s="5" t="n"/>
      <c r="R51" s="12">
        <f>IF(COUNTA($I51:$J51,$Q51)=0,"",I51+J51-Q51)</f>
        <v/>
      </c>
      <c r="S51" s="12">
        <f>IF(COUNTA($K51:$M51)=0,"",N51-K51)</f>
        <v/>
      </c>
      <c r="T51" s="13">
        <f>IF(OR(R51="",S51=""),"",IFERROR(S51/R51,0))</f>
        <v/>
      </c>
      <c r="U51" s="14">
        <f>IF(OR(R51="",S51=""),"",IFERROR(R51/S51,0))</f>
        <v/>
      </c>
      <c r="V51" s="12">
        <f>IF(OR(R51="",S51="",O51="",P51=""),"",IFERROR(S51*(1-(1+P51)^-O51)/P51-R51,0))</f>
        <v/>
      </c>
      <c r="W51" s="15">
        <f>IF(V51="","",IF(V51&gt;0,"Wirtschaftlich","Nicht wirtschaftlich"))</f>
        <v/>
      </c>
      <c r="X51" s="15">
        <f>IF(W51="","",IFERROR(VLOOKUP(W51,'Annahmen'!$A$8:$B$10,2,FALSE),"Prüfen"))</f>
        <v/>
      </c>
    </row>
    <row r="52">
      <c r="A52" s="2" t="n"/>
      <c r="B52" s="3" t="n"/>
      <c r="C52" s="3" t="n"/>
      <c r="D52" s="3" t="n"/>
      <c r="E52" s="2" t="n"/>
      <c r="F52" s="3" t="n"/>
      <c r="G52" s="2" t="n"/>
      <c r="H52" s="4" t="n"/>
      <c r="I52" s="5" t="n"/>
      <c r="J52" s="5" t="n"/>
      <c r="K52" s="5" t="n"/>
      <c r="L52" s="5" t="n"/>
      <c r="M52" s="5" t="n"/>
      <c r="N52" s="6">
        <f>IF(COUNTA($L52:$M52)=0,"",L52+M52)</f>
        <v/>
      </c>
      <c r="O52" s="7" t="n"/>
      <c r="P52" s="8" t="n"/>
      <c r="Q52" s="5" t="n"/>
      <c r="R52" s="6">
        <f>IF(COUNTA($I52:$J52,$Q52)=0,"",I52+J52-Q52)</f>
        <v/>
      </c>
      <c r="S52" s="6">
        <f>IF(COUNTA($K52:$M52)=0,"",N52-K52)</f>
        <v/>
      </c>
      <c r="T52" s="9">
        <f>IF(OR(R52="",S52=""),"",IFERROR(S52/R52,0))</f>
        <v/>
      </c>
      <c r="U52" s="10">
        <f>IF(OR(R52="",S52=""),"",IFERROR(R52/S52,0))</f>
        <v/>
      </c>
      <c r="V52" s="6">
        <f>IF(OR(R52="",S52="",O52="",P52=""),"",IFERROR(S52*(1-(1+P52)^-O52)/P52-R52,0))</f>
        <v/>
      </c>
      <c r="W52" s="11">
        <f>IF(V52="","",IF(V52&gt;0,"Wirtschaftlich","Nicht wirtschaftlich"))</f>
        <v/>
      </c>
      <c r="X52" s="11">
        <f>IF(W52="","",IFERROR(VLOOKUP(W52,'Annahmen'!$A$8:$B$10,2,FALSE),"Prüfen"))</f>
        <v/>
      </c>
    </row>
    <row r="53">
      <c r="A53" s="2" t="n"/>
      <c r="B53" s="3" t="n"/>
      <c r="C53" s="3" t="n"/>
      <c r="D53" s="3" t="n"/>
      <c r="E53" s="2" t="n"/>
      <c r="F53" s="3" t="n"/>
      <c r="G53" s="2" t="n"/>
      <c r="H53" s="4" t="n"/>
      <c r="I53" s="5" t="n"/>
      <c r="J53" s="5" t="n"/>
      <c r="K53" s="5" t="n"/>
      <c r="L53" s="5" t="n"/>
      <c r="M53" s="5" t="n"/>
      <c r="N53" s="12">
        <f>IF(COUNTA($L53:$M53)=0,"",L53+M53)</f>
        <v/>
      </c>
      <c r="O53" s="7" t="n"/>
      <c r="P53" s="8" t="n"/>
      <c r="Q53" s="5" t="n"/>
      <c r="R53" s="12">
        <f>IF(COUNTA($I53:$J53,$Q53)=0,"",I53+J53-Q53)</f>
        <v/>
      </c>
      <c r="S53" s="12">
        <f>IF(COUNTA($K53:$M53)=0,"",N53-K53)</f>
        <v/>
      </c>
      <c r="T53" s="13">
        <f>IF(OR(R53="",S53=""),"",IFERROR(S53/R53,0))</f>
        <v/>
      </c>
      <c r="U53" s="14">
        <f>IF(OR(R53="",S53=""),"",IFERROR(R53/S53,0))</f>
        <v/>
      </c>
      <c r="V53" s="12">
        <f>IF(OR(R53="",S53="",O53="",P53=""),"",IFERROR(S53*(1-(1+P53)^-O53)/P53-R53,0))</f>
        <v/>
      </c>
      <c r="W53" s="15">
        <f>IF(V53="","",IF(V53&gt;0,"Wirtschaftlich","Nicht wirtschaftlich"))</f>
        <v/>
      </c>
      <c r="X53" s="15">
        <f>IF(W53="","",IFERROR(VLOOKUP(W53,'Annahmen'!$A$8:$B$10,2,FALSE),"Prüfen"))</f>
        <v/>
      </c>
    </row>
    <row r="54">
      <c r="A54" s="2" t="n"/>
      <c r="B54" s="3" t="n"/>
      <c r="C54" s="3" t="n"/>
      <c r="D54" s="3" t="n"/>
      <c r="E54" s="2" t="n"/>
      <c r="F54" s="3" t="n"/>
      <c r="G54" s="2" t="n"/>
      <c r="H54" s="4" t="n"/>
      <c r="I54" s="5" t="n"/>
      <c r="J54" s="5" t="n"/>
      <c r="K54" s="5" t="n"/>
      <c r="L54" s="5" t="n"/>
      <c r="M54" s="5" t="n"/>
      <c r="N54" s="6">
        <f>IF(COUNTA($L54:$M54)=0,"",L54+M54)</f>
        <v/>
      </c>
      <c r="O54" s="7" t="n"/>
      <c r="P54" s="8" t="n"/>
      <c r="Q54" s="5" t="n"/>
      <c r="R54" s="6">
        <f>IF(COUNTA($I54:$J54,$Q54)=0,"",I54+J54-Q54)</f>
        <v/>
      </c>
      <c r="S54" s="6">
        <f>IF(COUNTA($K54:$M54)=0,"",N54-K54)</f>
        <v/>
      </c>
      <c r="T54" s="9">
        <f>IF(OR(R54="",S54=""),"",IFERROR(S54/R54,0))</f>
        <v/>
      </c>
      <c r="U54" s="10">
        <f>IF(OR(R54="",S54=""),"",IFERROR(R54/S54,0))</f>
        <v/>
      </c>
      <c r="V54" s="6">
        <f>IF(OR(R54="",S54="",O54="",P54=""),"",IFERROR(S54*(1-(1+P54)^-O54)/P54-R54,0))</f>
        <v/>
      </c>
      <c r="W54" s="11">
        <f>IF(V54="","",IF(V54&gt;0,"Wirtschaftlich","Nicht wirtschaftlich"))</f>
        <v/>
      </c>
      <c r="X54" s="11">
        <f>IF(W54="","",IFERROR(VLOOKUP(W54,'Annahmen'!$A$8:$B$10,2,FALSE),"Prüfen"))</f>
        <v/>
      </c>
    </row>
    <row r="55">
      <c r="A55" s="2" t="n"/>
      <c r="B55" s="3" t="n"/>
      <c r="C55" s="3" t="n"/>
      <c r="D55" s="3" t="n"/>
      <c r="E55" s="2" t="n"/>
      <c r="F55" s="3" t="n"/>
      <c r="G55" s="2" t="n"/>
      <c r="H55" s="4" t="n"/>
      <c r="I55" s="5" t="n"/>
      <c r="J55" s="5" t="n"/>
      <c r="K55" s="5" t="n"/>
      <c r="L55" s="5" t="n"/>
      <c r="M55" s="5" t="n"/>
      <c r="N55" s="12">
        <f>IF(COUNTA($L55:$M55)=0,"",L55+M55)</f>
        <v/>
      </c>
      <c r="O55" s="7" t="n"/>
      <c r="P55" s="8" t="n"/>
      <c r="Q55" s="5" t="n"/>
      <c r="R55" s="12">
        <f>IF(COUNTA($I55:$J55,$Q55)=0,"",I55+J55-Q55)</f>
        <v/>
      </c>
      <c r="S55" s="12">
        <f>IF(COUNTA($K55:$M55)=0,"",N55-K55)</f>
        <v/>
      </c>
      <c r="T55" s="13">
        <f>IF(OR(R55="",S55=""),"",IFERROR(S55/R55,0))</f>
        <v/>
      </c>
      <c r="U55" s="14">
        <f>IF(OR(R55="",S55=""),"",IFERROR(R55/S55,0))</f>
        <v/>
      </c>
      <c r="V55" s="12">
        <f>IF(OR(R55="",S55="",O55="",P55=""),"",IFERROR(S55*(1-(1+P55)^-O55)/P55-R55,0))</f>
        <v/>
      </c>
      <c r="W55" s="15">
        <f>IF(V55="","",IF(V55&gt;0,"Wirtschaftlich","Nicht wirtschaftlich"))</f>
        <v/>
      </c>
      <c r="X55" s="15">
        <f>IF(W55="","",IFERROR(VLOOKUP(W55,'Annahmen'!$A$8:$B$10,2,FALSE),"Prüfen"))</f>
        <v/>
      </c>
    </row>
    <row r="56">
      <c r="A56" s="2" t="n"/>
      <c r="B56" s="3" t="n"/>
      <c r="C56" s="3" t="n"/>
      <c r="D56" s="3" t="n"/>
      <c r="E56" s="2" t="n"/>
      <c r="F56" s="3" t="n"/>
      <c r="G56" s="2" t="n"/>
      <c r="H56" s="4" t="n"/>
      <c r="I56" s="5" t="n"/>
      <c r="J56" s="5" t="n"/>
      <c r="K56" s="5" t="n"/>
      <c r="L56" s="5" t="n"/>
      <c r="M56" s="5" t="n"/>
      <c r="N56" s="6">
        <f>IF(COUNTA($L56:$M56)=0,"",L56+M56)</f>
        <v/>
      </c>
      <c r="O56" s="7" t="n"/>
      <c r="P56" s="8" t="n"/>
      <c r="Q56" s="5" t="n"/>
      <c r="R56" s="6">
        <f>IF(COUNTA($I56:$J56,$Q56)=0,"",I56+J56-Q56)</f>
        <v/>
      </c>
      <c r="S56" s="6">
        <f>IF(COUNTA($K56:$M56)=0,"",N56-K56)</f>
        <v/>
      </c>
      <c r="T56" s="9">
        <f>IF(OR(R56="",S56=""),"",IFERROR(S56/R56,0))</f>
        <v/>
      </c>
      <c r="U56" s="10">
        <f>IF(OR(R56="",S56=""),"",IFERROR(R56/S56,0))</f>
        <v/>
      </c>
      <c r="V56" s="6">
        <f>IF(OR(R56="",S56="",O56="",P56=""),"",IFERROR(S56*(1-(1+P56)^-O56)/P56-R56,0))</f>
        <v/>
      </c>
      <c r="W56" s="11">
        <f>IF(V56="","",IF(V56&gt;0,"Wirtschaftlich","Nicht wirtschaftlich"))</f>
        <v/>
      </c>
      <c r="X56" s="11">
        <f>IF(W56="","",IFERROR(VLOOKUP(W56,'Annahmen'!$A$8:$B$10,2,FALSE),"Prüfen"))</f>
        <v/>
      </c>
    </row>
    <row r="57">
      <c r="A57" s="2" t="n"/>
      <c r="B57" s="3" t="n"/>
      <c r="C57" s="3" t="n"/>
      <c r="D57" s="3" t="n"/>
      <c r="E57" s="2" t="n"/>
      <c r="F57" s="3" t="n"/>
      <c r="G57" s="2" t="n"/>
      <c r="H57" s="4" t="n"/>
      <c r="I57" s="5" t="n"/>
      <c r="J57" s="5" t="n"/>
      <c r="K57" s="5" t="n"/>
      <c r="L57" s="5" t="n"/>
      <c r="M57" s="5" t="n"/>
      <c r="N57" s="12">
        <f>IF(COUNTA($L57:$M57)=0,"",L57+M57)</f>
        <v/>
      </c>
      <c r="O57" s="7" t="n"/>
      <c r="P57" s="8" t="n"/>
      <c r="Q57" s="5" t="n"/>
      <c r="R57" s="12">
        <f>IF(COUNTA($I57:$J57,$Q57)=0,"",I57+J57-Q57)</f>
        <v/>
      </c>
      <c r="S57" s="12">
        <f>IF(COUNTA($K57:$M57)=0,"",N57-K57)</f>
        <v/>
      </c>
      <c r="T57" s="13">
        <f>IF(OR(R57="",S57=""),"",IFERROR(S57/R57,0))</f>
        <v/>
      </c>
      <c r="U57" s="14">
        <f>IF(OR(R57="",S57=""),"",IFERROR(R57/S57,0))</f>
        <v/>
      </c>
      <c r="V57" s="12">
        <f>IF(OR(R57="",S57="",O57="",P57=""),"",IFERROR(S57*(1-(1+P57)^-O57)/P57-R57,0))</f>
        <v/>
      </c>
      <c r="W57" s="15">
        <f>IF(V57="","",IF(V57&gt;0,"Wirtschaftlich","Nicht wirtschaftlich"))</f>
        <v/>
      </c>
      <c r="X57" s="15">
        <f>IF(W57="","",IFERROR(VLOOKUP(W57,'Annahmen'!$A$8:$B$10,2,FALSE),"Prüfen"))</f>
        <v/>
      </c>
    </row>
    <row r="58">
      <c r="A58" s="2" t="n"/>
      <c r="B58" s="3" t="n"/>
      <c r="C58" s="3" t="n"/>
      <c r="D58" s="3" t="n"/>
      <c r="E58" s="2" t="n"/>
      <c r="F58" s="3" t="n"/>
      <c r="G58" s="2" t="n"/>
      <c r="H58" s="4" t="n"/>
      <c r="I58" s="5" t="n"/>
      <c r="J58" s="5" t="n"/>
      <c r="K58" s="5" t="n"/>
      <c r="L58" s="5" t="n"/>
      <c r="M58" s="5" t="n"/>
      <c r="N58" s="6">
        <f>IF(COUNTA($L58:$M58)=0,"",L58+M58)</f>
        <v/>
      </c>
      <c r="O58" s="7" t="n"/>
      <c r="P58" s="8" t="n"/>
      <c r="Q58" s="5" t="n"/>
      <c r="R58" s="6">
        <f>IF(COUNTA($I58:$J58,$Q58)=0,"",I58+J58-Q58)</f>
        <v/>
      </c>
      <c r="S58" s="6">
        <f>IF(COUNTA($K58:$M58)=0,"",N58-K58)</f>
        <v/>
      </c>
      <c r="T58" s="9">
        <f>IF(OR(R58="",S58=""),"",IFERROR(S58/R58,0))</f>
        <v/>
      </c>
      <c r="U58" s="10">
        <f>IF(OR(R58="",S58=""),"",IFERROR(R58/S58,0))</f>
        <v/>
      </c>
      <c r="V58" s="6">
        <f>IF(OR(R58="",S58="",O58="",P58=""),"",IFERROR(S58*(1-(1+P58)^-O58)/P58-R58,0))</f>
        <v/>
      </c>
      <c r="W58" s="11">
        <f>IF(V58="","",IF(V58&gt;0,"Wirtschaftlich","Nicht wirtschaftlich"))</f>
        <v/>
      </c>
      <c r="X58" s="11">
        <f>IF(W58="","",IFERROR(VLOOKUP(W58,'Annahmen'!$A$8:$B$10,2,FALSE),"Prüfen"))</f>
        <v/>
      </c>
    </row>
    <row r="59">
      <c r="A59" s="2" t="n"/>
      <c r="B59" s="3" t="n"/>
      <c r="C59" s="3" t="n"/>
      <c r="D59" s="3" t="n"/>
      <c r="E59" s="2" t="n"/>
      <c r="F59" s="3" t="n"/>
      <c r="G59" s="2" t="n"/>
      <c r="H59" s="4" t="n"/>
      <c r="I59" s="5" t="n"/>
      <c r="J59" s="5" t="n"/>
      <c r="K59" s="5" t="n"/>
      <c r="L59" s="5" t="n"/>
      <c r="M59" s="5" t="n"/>
      <c r="N59" s="12">
        <f>IF(COUNTA($L59:$M59)=0,"",L59+M59)</f>
        <v/>
      </c>
      <c r="O59" s="7" t="n"/>
      <c r="P59" s="8" t="n"/>
      <c r="Q59" s="5" t="n"/>
      <c r="R59" s="12">
        <f>IF(COUNTA($I59:$J59,$Q59)=0,"",I59+J59-Q59)</f>
        <v/>
      </c>
      <c r="S59" s="12">
        <f>IF(COUNTA($K59:$M59)=0,"",N59-K59)</f>
        <v/>
      </c>
      <c r="T59" s="13">
        <f>IF(OR(R59="",S59=""),"",IFERROR(S59/R59,0))</f>
        <v/>
      </c>
      <c r="U59" s="14">
        <f>IF(OR(R59="",S59=""),"",IFERROR(R59/S59,0))</f>
        <v/>
      </c>
      <c r="V59" s="12">
        <f>IF(OR(R59="",S59="",O59="",P59=""),"",IFERROR(S59*(1-(1+P59)^-O59)/P59-R59,0))</f>
        <v/>
      </c>
      <c r="W59" s="15">
        <f>IF(V59="","",IF(V59&gt;0,"Wirtschaftlich","Nicht wirtschaftlich"))</f>
        <v/>
      </c>
      <c r="X59" s="15">
        <f>IF(W59="","",IFERROR(VLOOKUP(W59,'Annahmen'!$A$8:$B$10,2,FALSE),"Prüfen"))</f>
        <v/>
      </c>
    </row>
    <row r="60">
      <c r="A60" s="2" t="n"/>
      <c r="B60" s="3" t="n"/>
      <c r="C60" s="3" t="n"/>
      <c r="D60" s="3" t="n"/>
      <c r="E60" s="2" t="n"/>
      <c r="F60" s="3" t="n"/>
      <c r="G60" s="2" t="n"/>
      <c r="H60" s="4" t="n"/>
      <c r="I60" s="5" t="n"/>
      <c r="J60" s="5" t="n"/>
      <c r="K60" s="5" t="n"/>
      <c r="L60" s="5" t="n"/>
      <c r="M60" s="5" t="n"/>
      <c r="N60" s="6">
        <f>IF(COUNTA($L60:$M60)=0,"",L60+M60)</f>
        <v/>
      </c>
      <c r="O60" s="7" t="n"/>
      <c r="P60" s="8" t="n"/>
      <c r="Q60" s="5" t="n"/>
      <c r="R60" s="6">
        <f>IF(COUNTA($I60:$J60,$Q60)=0,"",I60+J60-Q60)</f>
        <v/>
      </c>
      <c r="S60" s="6">
        <f>IF(COUNTA($K60:$M60)=0,"",N60-K60)</f>
        <v/>
      </c>
      <c r="T60" s="9">
        <f>IF(OR(R60="",S60=""),"",IFERROR(S60/R60,0))</f>
        <v/>
      </c>
      <c r="U60" s="10">
        <f>IF(OR(R60="",S60=""),"",IFERROR(R60/S60,0))</f>
        <v/>
      </c>
      <c r="V60" s="6">
        <f>IF(OR(R60="",S60="",O60="",P60=""),"",IFERROR(S60*(1-(1+P60)^-O60)/P60-R60,0))</f>
        <v/>
      </c>
      <c r="W60" s="11">
        <f>IF(V60="","",IF(V60&gt;0,"Wirtschaftlich","Nicht wirtschaftlich"))</f>
        <v/>
      </c>
      <c r="X60" s="11">
        <f>IF(W60="","",IFERROR(VLOOKUP(W60,'Annahmen'!$A$8:$B$10,2,FALSE),"Prüfen"))</f>
        <v/>
      </c>
    </row>
    <row r="61">
      <c r="A61" s="2" t="n"/>
      <c r="B61" s="3" t="n"/>
      <c r="C61" s="3" t="n"/>
      <c r="D61" s="3" t="n"/>
      <c r="E61" s="2" t="n"/>
      <c r="F61" s="3" t="n"/>
      <c r="G61" s="2" t="n"/>
      <c r="H61" s="4" t="n"/>
      <c r="I61" s="5" t="n"/>
      <c r="J61" s="5" t="n"/>
      <c r="K61" s="5" t="n"/>
      <c r="L61" s="5" t="n"/>
      <c r="M61" s="5" t="n"/>
      <c r="N61" s="12">
        <f>IF(COUNTA($L61:$M61)=0,"",L61+M61)</f>
        <v/>
      </c>
      <c r="O61" s="7" t="n"/>
      <c r="P61" s="8" t="n"/>
      <c r="Q61" s="5" t="n"/>
      <c r="R61" s="12">
        <f>IF(COUNTA($I61:$J61,$Q61)=0,"",I61+J61-Q61)</f>
        <v/>
      </c>
      <c r="S61" s="12">
        <f>IF(COUNTA($K61:$M61)=0,"",N61-K61)</f>
        <v/>
      </c>
      <c r="T61" s="13">
        <f>IF(OR(R61="",S61=""),"",IFERROR(S61/R61,0))</f>
        <v/>
      </c>
      <c r="U61" s="14">
        <f>IF(OR(R61="",S61=""),"",IFERROR(R61/S61,0))</f>
        <v/>
      </c>
      <c r="V61" s="12">
        <f>IF(OR(R61="",S61="",O61="",P61=""),"",IFERROR(S61*(1-(1+P61)^-O61)/P61-R61,0))</f>
        <v/>
      </c>
      <c r="W61" s="15">
        <f>IF(V61="","",IF(V61&gt;0,"Wirtschaftlich","Nicht wirtschaftlich"))</f>
        <v/>
      </c>
      <c r="X61" s="15">
        <f>IF(W61="","",IFERROR(VLOOKUP(W61,'Annahmen'!$A$8:$B$10,2,FALSE),"Prüfen"))</f>
        <v/>
      </c>
    </row>
    <row r="62">
      <c r="A62" s="2" t="n"/>
      <c r="B62" s="3" t="n"/>
      <c r="C62" s="3" t="n"/>
      <c r="D62" s="3" t="n"/>
      <c r="E62" s="2" t="n"/>
      <c r="F62" s="3" t="n"/>
      <c r="G62" s="2" t="n"/>
      <c r="H62" s="4" t="n"/>
      <c r="I62" s="5" t="n"/>
      <c r="J62" s="5" t="n"/>
      <c r="K62" s="5" t="n"/>
      <c r="L62" s="5" t="n"/>
      <c r="M62" s="5" t="n"/>
      <c r="N62" s="6">
        <f>IF(COUNTA($L62:$M62)=0,"",L62+M62)</f>
        <v/>
      </c>
      <c r="O62" s="7" t="n"/>
      <c r="P62" s="8" t="n"/>
      <c r="Q62" s="5" t="n"/>
      <c r="R62" s="6">
        <f>IF(COUNTA($I62:$J62,$Q62)=0,"",I62+J62-Q62)</f>
        <v/>
      </c>
      <c r="S62" s="6">
        <f>IF(COUNTA($K62:$M62)=0,"",N62-K62)</f>
        <v/>
      </c>
      <c r="T62" s="9">
        <f>IF(OR(R62="",S62=""),"",IFERROR(S62/R62,0))</f>
        <v/>
      </c>
      <c r="U62" s="10">
        <f>IF(OR(R62="",S62=""),"",IFERROR(R62/S62,0))</f>
        <v/>
      </c>
      <c r="V62" s="6">
        <f>IF(OR(R62="",S62="",O62="",P62=""),"",IFERROR(S62*(1-(1+P62)^-O62)/P62-R62,0))</f>
        <v/>
      </c>
      <c r="W62" s="11">
        <f>IF(V62="","",IF(V62&gt;0,"Wirtschaftlich","Nicht wirtschaftlich"))</f>
        <v/>
      </c>
      <c r="X62" s="11">
        <f>IF(W62="","",IFERROR(VLOOKUP(W62,'Annahmen'!$A$8:$B$10,2,FALSE),"Prüfen"))</f>
        <v/>
      </c>
    </row>
    <row r="63">
      <c r="A63" s="2" t="n"/>
      <c r="B63" s="3" t="n"/>
      <c r="C63" s="3" t="n"/>
      <c r="D63" s="3" t="n"/>
      <c r="E63" s="2" t="n"/>
      <c r="F63" s="3" t="n"/>
      <c r="G63" s="2" t="n"/>
      <c r="H63" s="4" t="n"/>
      <c r="I63" s="5" t="n"/>
      <c r="J63" s="5" t="n"/>
      <c r="K63" s="5" t="n"/>
      <c r="L63" s="5" t="n"/>
      <c r="M63" s="5" t="n"/>
      <c r="N63" s="12">
        <f>IF(COUNTA($L63:$M63)=0,"",L63+M63)</f>
        <v/>
      </c>
      <c r="O63" s="7" t="n"/>
      <c r="P63" s="8" t="n"/>
      <c r="Q63" s="5" t="n"/>
      <c r="R63" s="12">
        <f>IF(COUNTA($I63:$J63,$Q63)=0,"",I63+J63-Q63)</f>
        <v/>
      </c>
      <c r="S63" s="12">
        <f>IF(COUNTA($K63:$M63)=0,"",N63-K63)</f>
        <v/>
      </c>
      <c r="T63" s="13">
        <f>IF(OR(R63="",S63=""),"",IFERROR(S63/R63,0))</f>
        <v/>
      </c>
      <c r="U63" s="14">
        <f>IF(OR(R63="",S63=""),"",IFERROR(R63/S63,0))</f>
        <v/>
      </c>
      <c r="V63" s="12">
        <f>IF(OR(R63="",S63="",O63="",P63=""),"",IFERROR(S63*(1-(1+P63)^-O63)/P63-R63,0))</f>
        <v/>
      </c>
      <c r="W63" s="15">
        <f>IF(V63="","",IF(V63&gt;0,"Wirtschaftlich","Nicht wirtschaftlich"))</f>
        <v/>
      </c>
      <c r="X63" s="15">
        <f>IF(W63="","",IFERROR(VLOOKUP(W63,'Annahmen'!$A$8:$B$10,2,FALSE),"Prüfen"))</f>
        <v/>
      </c>
    </row>
    <row r="64">
      <c r="A64" s="2" t="n"/>
      <c r="B64" s="3" t="n"/>
      <c r="C64" s="3" t="n"/>
      <c r="D64" s="3" t="n"/>
      <c r="E64" s="2" t="n"/>
      <c r="F64" s="3" t="n"/>
      <c r="G64" s="2" t="n"/>
      <c r="H64" s="4" t="n"/>
      <c r="I64" s="5" t="n"/>
      <c r="J64" s="5" t="n"/>
      <c r="K64" s="5" t="n"/>
      <c r="L64" s="5" t="n"/>
      <c r="M64" s="5" t="n"/>
      <c r="N64" s="6">
        <f>IF(COUNTA($L64:$M64)=0,"",L64+M64)</f>
        <v/>
      </c>
      <c r="O64" s="7" t="n"/>
      <c r="P64" s="8" t="n"/>
      <c r="Q64" s="5" t="n"/>
      <c r="R64" s="6">
        <f>IF(COUNTA($I64:$J64,$Q64)=0,"",I64+J64-Q64)</f>
        <v/>
      </c>
      <c r="S64" s="6">
        <f>IF(COUNTA($K64:$M64)=0,"",N64-K64)</f>
        <v/>
      </c>
      <c r="T64" s="9">
        <f>IF(OR(R64="",S64=""),"",IFERROR(S64/R64,0))</f>
        <v/>
      </c>
      <c r="U64" s="10">
        <f>IF(OR(R64="",S64=""),"",IFERROR(R64/S64,0))</f>
        <v/>
      </c>
      <c r="V64" s="6">
        <f>IF(OR(R64="",S64="",O64="",P64=""),"",IFERROR(S64*(1-(1+P64)^-O64)/P64-R64,0))</f>
        <v/>
      </c>
      <c r="W64" s="11">
        <f>IF(V64="","",IF(V64&gt;0,"Wirtschaftlich","Nicht wirtschaftlich"))</f>
        <v/>
      </c>
      <c r="X64" s="11">
        <f>IF(W64="","",IFERROR(VLOOKUP(W64,'Annahmen'!$A$8:$B$10,2,FALSE),"Prüfen"))</f>
        <v/>
      </c>
    </row>
    <row r="65">
      <c r="A65" s="2" t="n"/>
      <c r="B65" s="3" t="n"/>
      <c r="C65" s="3" t="n"/>
      <c r="D65" s="3" t="n"/>
      <c r="E65" s="2" t="n"/>
      <c r="F65" s="3" t="n"/>
      <c r="G65" s="2" t="n"/>
      <c r="H65" s="4" t="n"/>
      <c r="I65" s="5" t="n"/>
      <c r="J65" s="5" t="n"/>
      <c r="K65" s="5" t="n"/>
      <c r="L65" s="5" t="n"/>
      <c r="M65" s="5" t="n"/>
      <c r="N65" s="12">
        <f>IF(COUNTA($L65:$M65)=0,"",L65+M65)</f>
        <v/>
      </c>
      <c r="O65" s="7" t="n"/>
      <c r="P65" s="8" t="n"/>
      <c r="Q65" s="5" t="n"/>
      <c r="R65" s="12">
        <f>IF(COUNTA($I65:$J65,$Q65)=0,"",I65+J65-Q65)</f>
        <v/>
      </c>
      <c r="S65" s="12">
        <f>IF(COUNTA($K65:$M65)=0,"",N65-K65)</f>
        <v/>
      </c>
      <c r="T65" s="13">
        <f>IF(OR(R65="",S65=""),"",IFERROR(S65/R65,0))</f>
        <v/>
      </c>
      <c r="U65" s="14">
        <f>IF(OR(R65="",S65=""),"",IFERROR(R65/S65,0))</f>
        <v/>
      </c>
      <c r="V65" s="12">
        <f>IF(OR(R65="",S65="",O65="",P65=""),"",IFERROR(S65*(1-(1+P65)^-O65)/P65-R65,0))</f>
        <v/>
      </c>
      <c r="W65" s="15">
        <f>IF(V65="","",IF(V65&gt;0,"Wirtschaftlich","Nicht wirtschaftlich"))</f>
        <v/>
      </c>
      <c r="X65" s="15">
        <f>IF(W65="","",IFERROR(VLOOKUP(W65,'Annahmen'!$A$8:$B$10,2,FALSE),"Prüfen"))</f>
        <v/>
      </c>
    </row>
    <row r="66">
      <c r="A66" s="2" t="n"/>
      <c r="B66" s="3" t="n"/>
      <c r="C66" s="3" t="n"/>
      <c r="D66" s="3" t="n"/>
      <c r="E66" s="2" t="n"/>
      <c r="F66" s="3" t="n"/>
      <c r="G66" s="2" t="n"/>
      <c r="H66" s="4" t="n"/>
      <c r="I66" s="5" t="n"/>
      <c r="J66" s="5" t="n"/>
      <c r="K66" s="5" t="n"/>
      <c r="L66" s="5" t="n"/>
      <c r="M66" s="5" t="n"/>
      <c r="N66" s="6">
        <f>IF(COUNTA($L66:$M66)=0,"",L66+M66)</f>
        <v/>
      </c>
      <c r="O66" s="7" t="n"/>
      <c r="P66" s="8" t="n"/>
      <c r="Q66" s="5" t="n"/>
      <c r="R66" s="6">
        <f>IF(COUNTA($I66:$J66,$Q66)=0,"",I66+J66-Q66)</f>
        <v/>
      </c>
      <c r="S66" s="6">
        <f>IF(COUNTA($K66:$M66)=0,"",N66-K66)</f>
        <v/>
      </c>
      <c r="T66" s="9">
        <f>IF(OR(R66="",S66=""),"",IFERROR(S66/R66,0))</f>
        <v/>
      </c>
      <c r="U66" s="10">
        <f>IF(OR(R66="",S66=""),"",IFERROR(R66/S66,0))</f>
        <v/>
      </c>
      <c r="V66" s="6">
        <f>IF(OR(R66="",S66="",O66="",P66=""),"",IFERROR(S66*(1-(1+P66)^-O66)/P66-R66,0))</f>
        <v/>
      </c>
      <c r="W66" s="11">
        <f>IF(V66="","",IF(V66&gt;0,"Wirtschaftlich","Nicht wirtschaftlich"))</f>
        <v/>
      </c>
      <c r="X66" s="11">
        <f>IF(W66="","",IFERROR(VLOOKUP(W66,'Annahmen'!$A$8:$B$10,2,FALSE),"Prüfen"))</f>
        <v/>
      </c>
    </row>
    <row r="67">
      <c r="A67" s="2" t="n"/>
      <c r="B67" s="3" t="n"/>
      <c r="C67" s="3" t="n"/>
      <c r="D67" s="3" t="n"/>
      <c r="E67" s="2" t="n"/>
      <c r="F67" s="3" t="n"/>
      <c r="G67" s="2" t="n"/>
      <c r="H67" s="4" t="n"/>
      <c r="I67" s="5" t="n"/>
      <c r="J67" s="5" t="n"/>
      <c r="K67" s="5" t="n"/>
      <c r="L67" s="5" t="n"/>
      <c r="M67" s="5" t="n"/>
      <c r="N67" s="12">
        <f>IF(COUNTA($L67:$M67)=0,"",L67+M67)</f>
        <v/>
      </c>
      <c r="O67" s="7" t="n"/>
      <c r="P67" s="8" t="n"/>
      <c r="Q67" s="5" t="n"/>
      <c r="R67" s="12">
        <f>IF(COUNTA($I67:$J67,$Q67)=0,"",I67+J67-Q67)</f>
        <v/>
      </c>
      <c r="S67" s="12">
        <f>IF(COUNTA($K67:$M67)=0,"",N67-K67)</f>
        <v/>
      </c>
      <c r="T67" s="13">
        <f>IF(OR(R67="",S67=""),"",IFERROR(S67/R67,0))</f>
        <v/>
      </c>
      <c r="U67" s="14">
        <f>IF(OR(R67="",S67=""),"",IFERROR(R67/S67,0))</f>
        <v/>
      </c>
      <c r="V67" s="12">
        <f>IF(OR(R67="",S67="",O67="",P67=""),"",IFERROR(S67*(1-(1+P67)^-O67)/P67-R67,0))</f>
        <v/>
      </c>
      <c r="W67" s="15">
        <f>IF(V67="","",IF(V67&gt;0,"Wirtschaftlich","Nicht wirtschaftlich"))</f>
        <v/>
      </c>
      <c r="X67" s="15">
        <f>IF(W67="","",IFERROR(VLOOKUP(W67,'Annahmen'!$A$8:$B$10,2,FALSE),"Prüfen"))</f>
        <v/>
      </c>
    </row>
    <row r="68">
      <c r="A68" s="2" t="n"/>
      <c r="B68" s="3" t="n"/>
      <c r="C68" s="3" t="n"/>
      <c r="D68" s="3" t="n"/>
      <c r="E68" s="2" t="n"/>
      <c r="F68" s="3" t="n"/>
      <c r="G68" s="2" t="n"/>
      <c r="H68" s="4" t="n"/>
      <c r="I68" s="5" t="n"/>
      <c r="J68" s="5" t="n"/>
      <c r="K68" s="5" t="n"/>
      <c r="L68" s="5" t="n"/>
      <c r="M68" s="5" t="n"/>
      <c r="N68" s="6">
        <f>IF(COUNTA($L68:$M68)=0,"",L68+M68)</f>
        <v/>
      </c>
      <c r="O68" s="7" t="n"/>
      <c r="P68" s="8" t="n"/>
      <c r="Q68" s="5" t="n"/>
      <c r="R68" s="6">
        <f>IF(COUNTA($I68:$J68,$Q68)=0,"",I68+J68-Q68)</f>
        <v/>
      </c>
      <c r="S68" s="6">
        <f>IF(COUNTA($K68:$M68)=0,"",N68-K68)</f>
        <v/>
      </c>
      <c r="T68" s="9">
        <f>IF(OR(R68="",S68=""),"",IFERROR(S68/R68,0))</f>
        <v/>
      </c>
      <c r="U68" s="10">
        <f>IF(OR(R68="",S68=""),"",IFERROR(R68/S68,0))</f>
        <v/>
      </c>
      <c r="V68" s="6">
        <f>IF(OR(R68="",S68="",O68="",P68=""),"",IFERROR(S68*(1-(1+P68)^-O68)/P68-R68,0))</f>
        <v/>
      </c>
      <c r="W68" s="11">
        <f>IF(V68="","",IF(V68&gt;0,"Wirtschaftlich","Nicht wirtschaftlich"))</f>
        <v/>
      </c>
      <c r="X68" s="11">
        <f>IF(W68="","",IFERROR(VLOOKUP(W68,'Annahmen'!$A$8:$B$10,2,FALSE),"Prüfen"))</f>
        <v/>
      </c>
    </row>
    <row r="69">
      <c r="A69" s="2" t="n"/>
      <c r="B69" s="3" t="n"/>
      <c r="C69" s="3" t="n"/>
      <c r="D69" s="3" t="n"/>
      <c r="E69" s="2" t="n"/>
      <c r="F69" s="3" t="n"/>
      <c r="G69" s="2" t="n"/>
      <c r="H69" s="4" t="n"/>
      <c r="I69" s="5" t="n"/>
      <c r="J69" s="5" t="n"/>
      <c r="K69" s="5" t="n"/>
      <c r="L69" s="5" t="n"/>
      <c r="M69" s="5" t="n"/>
      <c r="N69" s="12">
        <f>IF(COUNTA($L69:$M69)=0,"",L69+M69)</f>
        <v/>
      </c>
      <c r="O69" s="7" t="n"/>
      <c r="P69" s="8" t="n"/>
      <c r="Q69" s="5" t="n"/>
      <c r="R69" s="12">
        <f>IF(COUNTA($I69:$J69,$Q69)=0,"",I69+J69-Q69)</f>
        <v/>
      </c>
      <c r="S69" s="12">
        <f>IF(COUNTA($K69:$M69)=0,"",N69-K69)</f>
        <v/>
      </c>
      <c r="T69" s="13">
        <f>IF(OR(R69="",S69=""),"",IFERROR(S69/R69,0))</f>
        <v/>
      </c>
      <c r="U69" s="14">
        <f>IF(OR(R69="",S69=""),"",IFERROR(R69/S69,0))</f>
        <v/>
      </c>
      <c r="V69" s="12">
        <f>IF(OR(R69="",S69="",O69="",P69=""),"",IFERROR(S69*(1-(1+P69)^-O69)/P69-R69,0))</f>
        <v/>
      </c>
      <c r="W69" s="15">
        <f>IF(V69="","",IF(V69&gt;0,"Wirtschaftlich","Nicht wirtschaftlich"))</f>
        <v/>
      </c>
      <c r="X69" s="15">
        <f>IF(W69="","",IFERROR(VLOOKUP(W69,'Annahmen'!$A$8:$B$10,2,FALSE),"Prüfen"))</f>
        <v/>
      </c>
    </row>
    <row r="70">
      <c r="A70" s="2" t="n"/>
      <c r="B70" s="3" t="n"/>
      <c r="C70" s="3" t="n"/>
      <c r="D70" s="3" t="n"/>
      <c r="E70" s="2" t="n"/>
      <c r="F70" s="3" t="n"/>
      <c r="G70" s="2" t="n"/>
      <c r="H70" s="4" t="n"/>
      <c r="I70" s="5" t="n"/>
      <c r="J70" s="5" t="n"/>
      <c r="K70" s="5" t="n"/>
      <c r="L70" s="5" t="n"/>
      <c r="M70" s="5" t="n"/>
      <c r="N70" s="6">
        <f>IF(COUNTA($L70:$M70)=0,"",L70+M70)</f>
        <v/>
      </c>
      <c r="O70" s="7" t="n"/>
      <c r="P70" s="8" t="n"/>
      <c r="Q70" s="5" t="n"/>
      <c r="R70" s="6">
        <f>IF(COUNTA($I70:$J70,$Q70)=0,"",I70+J70-Q70)</f>
        <v/>
      </c>
      <c r="S70" s="6">
        <f>IF(COUNTA($K70:$M70)=0,"",N70-K70)</f>
        <v/>
      </c>
      <c r="T70" s="9">
        <f>IF(OR(R70="",S70=""),"",IFERROR(S70/R70,0))</f>
        <v/>
      </c>
      <c r="U70" s="10">
        <f>IF(OR(R70="",S70=""),"",IFERROR(R70/S70,0))</f>
        <v/>
      </c>
      <c r="V70" s="6">
        <f>IF(OR(R70="",S70="",O70="",P70=""),"",IFERROR(S70*(1-(1+P70)^-O70)/P70-R70,0))</f>
        <v/>
      </c>
      <c r="W70" s="11">
        <f>IF(V70="","",IF(V70&gt;0,"Wirtschaftlich","Nicht wirtschaftlich"))</f>
        <v/>
      </c>
      <c r="X70" s="11">
        <f>IF(W70="","",IFERROR(VLOOKUP(W70,'Annahmen'!$A$8:$B$10,2,FALSE),"Prüfen"))</f>
        <v/>
      </c>
    </row>
    <row r="71">
      <c r="A71" s="2" t="n"/>
      <c r="B71" s="3" t="n"/>
      <c r="C71" s="3" t="n"/>
      <c r="D71" s="3" t="n"/>
      <c r="E71" s="2" t="n"/>
      <c r="F71" s="3" t="n"/>
      <c r="G71" s="2" t="n"/>
      <c r="H71" s="4" t="n"/>
      <c r="I71" s="5" t="n"/>
      <c r="J71" s="5" t="n"/>
      <c r="K71" s="5" t="n"/>
      <c r="L71" s="5" t="n"/>
      <c r="M71" s="5" t="n"/>
      <c r="N71" s="12">
        <f>IF(COUNTA($L71:$M71)=0,"",L71+M71)</f>
        <v/>
      </c>
      <c r="O71" s="7" t="n"/>
      <c r="P71" s="8" t="n"/>
      <c r="Q71" s="5" t="n"/>
      <c r="R71" s="12">
        <f>IF(COUNTA($I71:$J71,$Q71)=0,"",I71+J71-Q71)</f>
        <v/>
      </c>
      <c r="S71" s="12">
        <f>IF(COUNTA($K71:$M71)=0,"",N71-K71)</f>
        <v/>
      </c>
      <c r="T71" s="13">
        <f>IF(OR(R71="",S71=""),"",IFERROR(S71/R71,0))</f>
        <v/>
      </c>
      <c r="U71" s="14">
        <f>IF(OR(R71="",S71=""),"",IFERROR(R71/S71,0))</f>
        <v/>
      </c>
      <c r="V71" s="12">
        <f>IF(OR(R71="",S71="",O71="",P71=""),"",IFERROR(S71*(1-(1+P71)^-O71)/P71-R71,0))</f>
        <v/>
      </c>
      <c r="W71" s="15">
        <f>IF(V71="","",IF(V71&gt;0,"Wirtschaftlich","Nicht wirtschaftlich"))</f>
        <v/>
      </c>
      <c r="X71" s="15">
        <f>IF(W71="","",IFERROR(VLOOKUP(W71,'Annahmen'!$A$8:$B$10,2,FALSE),"Prüfen"))</f>
        <v/>
      </c>
    </row>
    <row r="72">
      <c r="A72" s="2" t="n"/>
      <c r="B72" s="3" t="n"/>
      <c r="C72" s="3" t="n"/>
      <c r="D72" s="3" t="n"/>
      <c r="E72" s="2" t="n"/>
      <c r="F72" s="3" t="n"/>
      <c r="G72" s="2" t="n"/>
      <c r="H72" s="4" t="n"/>
      <c r="I72" s="5" t="n"/>
      <c r="J72" s="5" t="n"/>
      <c r="K72" s="5" t="n"/>
      <c r="L72" s="5" t="n"/>
      <c r="M72" s="5" t="n"/>
      <c r="N72" s="6">
        <f>IF(COUNTA($L72:$M72)=0,"",L72+M72)</f>
        <v/>
      </c>
      <c r="O72" s="7" t="n"/>
      <c r="P72" s="8" t="n"/>
      <c r="Q72" s="5" t="n"/>
      <c r="R72" s="6">
        <f>IF(COUNTA($I72:$J72,$Q72)=0,"",I72+J72-Q72)</f>
        <v/>
      </c>
      <c r="S72" s="6">
        <f>IF(COUNTA($K72:$M72)=0,"",N72-K72)</f>
        <v/>
      </c>
      <c r="T72" s="9">
        <f>IF(OR(R72="",S72=""),"",IFERROR(S72/R72,0))</f>
        <v/>
      </c>
      <c r="U72" s="10">
        <f>IF(OR(R72="",S72=""),"",IFERROR(R72/S72,0))</f>
        <v/>
      </c>
      <c r="V72" s="6">
        <f>IF(OR(R72="",S72="",O72="",P72=""),"",IFERROR(S72*(1-(1+P72)^-O72)/P72-R72,0))</f>
        <v/>
      </c>
      <c r="W72" s="11">
        <f>IF(V72="","",IF(V72&gt;0,"Wirtschaftlich","Nicht wirtschaftlich"))</f>
        <v/>
      </c>
      <c r="X72" s="11">
        <f>IF(W72="","",IFERROR(VLOOKUP(W72,'Annahmen'!$A$8:$B$10,2,FALSE),"Prüfen"))</f>
        <v/>
      </c>
    </row>
    <row r="73">
      <c r="A73" s="2" t="n"/>
      <c r="B73" s="3" t="n"/>
      <c r="C73" s="3" t="n"/>
      <c r="D73" s="3" t="n"/>
      <c r="E73" s="2" t="n"/>
      <c r="F73" s="3" t="n"/>
      <c r="G73" s="2" t="n"/>
      <c r="H73" s="4" t="n"/>
      <c r="I73" s="5" t="n"/>
      <c r="J73" s="5" t="n"/>
      <c r="K73" s="5" t="n"/>
      <c r="L73" s="5" t="n"/>
      <c r="M73" s="5" t="n"/>
      <c r="N73" s="12">
        <f>IF(COUNTA($L73:$M73)=0,"",L73+M73)</f>
        <v/>
      </c>
      <c r="O73" s="7" t="n"/>
      <c r="P73" s="8" t="n"/>
      <c r="Q73" s="5" t="n"/>
      <c r="R73" s="12">
        <f>IF(COUNTA($I73:$J73,$Q73)=0,"",I73+J73-Q73)</f>
        <v/>
      </c>
      <c r="S73" s="12">
        <f>IF(COUNTA($K73:$M73)=0,"",N73-K73)</f>
        <v/>
      </c>
      <c r="T73" s="13">
        <f>IF(OR(R73="",S73=""),"",IFERROR(S73/R73,0))</f>
        <v/>
      </c>
      <c r="U73" s="14">
        <f>IF(OR(R73="",S73=""),"",IFERROR(R73/S73,0))</f>
        <v/>
      </c>
      <c r="V73" s="12">
        <f>IF(OR(R73="",S73="",O73="",P73=""),"",IFERROR(S73*(1-(1+P73)^-O73)/P73-R73,0))</f>
        <v/>
      </c>
      <c r="W73" s="15">
        <f>IF(V73="","",IF(V73&gt;0,"Wirtschaftlich","Nicht wirtschaftlich"))</f>
        <v/>
      </c>
      <c r="X73" s="15">
        <f>IF(W73="","",IFERROR(VLOOKUP(W73,'Annahmen'!$A$8:$B$10,2,FALSE),"Prüfen"))</f>
        <v/>
      </c>
    </row>
    <row r="74">
      <c r="A74" s="2" t="n"/>
      <c r="B74" s="3" t="n"/>
      <c r="C74" s="3" t="n"/>
      <c r="D74" s="3" t="n"/>
      <c r="E74" s="2" t="n"/>
      <c r="F74" s="3" t="n"/>
      <c r="G74" s="2" t="n"/>
      <c r="H74" s="4" t="n"/>
      <c r="I74" s="5" t="n"/>
      <c r="J74" s="5" t="n"/>
      <c r="K74" s="5" t="n"/>
      <c r="L74" s="5" t="n"/>
      <c r="M74" s="5" t="n"/>
      <c r="N74" s="6">
        <f>IF(COUNTA($L74:$M74)=0,"",L74+M74)</f>
        <v/>
      </c>
      <c r="O74" s="7" t="n"/>
      <c r="P74" s="8" t="n"/>
      <c r="Q74" s="5" t="n"/>
      <c r="R74" s="6">
        <f>IF(COUNTA($I74:$J74,$Q74)=0,"",I74+J74-Q74)</f>
        <v/>
      </c>
      <c r="S74" s="6">
        <f>IF(COUNTA($K74:$M74)=0,"",N74-K74)</f>
        <v/>
      </c>
      <c r="T74" s="9">
        <f>IF(OR(R74="",S74=""),"",IFERROR(S74/R74,0))</f>
        <v/>
      </c>
      <c r="U74" s="10">
        <f>IF(OR(R74="",S74=""),"",IFERROR(R74/S74,0))</f>
        <v/>
      </c>
      <c r="V74" s="6">
        <f>IF(OR(R74="",S74="",O74="",P74=""),"",IFERROR(S74*(1-(1+P74)^-O74)/P74-R74,0))</f>
        <v/>
      </c>
      <c r="W74" s="11">
        <f>IF(V74="","",IF(V74&gt;0,"Wirtschaftlich","Nicht wirtschaftlich"))</f>
        <v/>
      </c>
      <c r="X74" s="11">
        <f>IF(W74="","",IFERROR(VLOOKUP(W74,'Annahmen'!$A$8:$B$10,2,FALSE),"Prüfen"))</f>
        <v/>
      </c>
    </row>
    <row r="75">
      <c r="A75" s="2" t="n"/>
      <c r="B75" s="3" t="n"/>
      <c r="C75" s="3" t="n"/>
      <c r="D75" s="3" t="n"/>
      <c r="E75" s="2" t="n"/>
      <c r="F75" s="3" t="n"/>
      <c r="G75" s="2" t="n"/>
      <c r="H75" s="4" t="n"/>
      <c r="I75" s="5" t="n"/>
      <c r="J75" s="5" t="n"/>
      <c r="K75" s="5" t="n"/>
      <c r="L75" s="5" t="n"/>
      <c r="M75" s="5" t="n"/>
      <c r="N75" s="12">
        <f>IF(COUNTA($L75:$M75)=0,"",L75+M75)</f>
        <v/>
      </c>
      <c r="O75" s="7" t="n"/>
      <c r="P75" s="8" t="n"/>
      <c r="Q75" s="5" t="n"/>
      <c r="R75" s="12">
        <f>IF(COUNTA($I75:$J75,$Q75)=0,"",I75+J75-Q75)</f>
        <v/>
      </c>
      <c r="S75" s="12">
        <f>IF(COUNTA($K75:$M75)=0,"",N75-K75)</f>
        <v/>
      </c>
      <c r="T75" s="13">
        <f>IF(OR(R75="",S75=""),"",IFERROR(S75/R75,0))</f>
        <v/>
      </c>
      <c r="U75" s="14">
        <f>IF(OR(R75="",S75=""),"",IFERROR(R75/S75,0))</f>
        <v/>
      </c>
      <c r="V75" s="12">
        <f>IF(OR(R75="",S75="",O75="",P75=""),"",IFERROR(S75*(1-(1+P75)^-O75)/P75-R75,0))</f>
        <v/>
      </c>
      <c r="W75" s="15">
        <f>IF(V75="","",IF(V75&gt;0,"Wirtschaftlich","Nicht wirtschaftlich"))</f>
        <v/>
      </c>
      <c r="X75" s="15">
        <f>IF(W75="","",IFERROR(VLOOKUP(W75,'Annahmen'!$A$8:$B$10,2,FALSE),"Prüfen"))</f>
        <v/>
      </c>
    </row>
    <row r="76">
      <c r="A76" s="2" t="n"/>
      <c r="B76" s="3" t="n"/>
      <c r="C76" s="3" t="n"/>
      <c r="D76" s="3" t="n"/>
      <c r="E76" s="2" t="n"/>
      <c r="F76" s="3" t="n"/>
      <c r="G76" s="2" t="n"/>
      <c r="H76" s="4" t="n"/>
      <c r="I76" s="5" t="n"/>
      <c r="J76" s="5" t="n"/>
      <c r="K76" s="5" t="n"/>
      <c r="L76" s="5" t="n"/>
      <c r="M76" s="5" t="n"/>
      <c r="N76" s="6">
        <f>IF(COUNTA($L76:$M76)=0,"",L76+M76)</f>
        <v/>
      </c>
      <c r="O76" s="7" t="n"/>
      <c r="P76" s="8" t="n"/>
      <c r="Q76" s="5" t="n"/>
      <c r="R76" s="6">
        <f>IF(COUNTA($I76:$J76,$Q76)=0,"",I76+J76-Q76)</f>
        <v/>
      </c>
      <c r="S76" s="6">
        <f>IF(COUNTA($K76:$M76)=0,"",N76-K76)</f>
        <v/>
      </c>
      <c r="T76" s="9">
        <f>IF(OR(R76="",S76=""),"",IFERROR(S76/R76,0))</f>
        <v/>
      </c>
      <c r="U76" s="10">
        <f>IF(OR(R76="",S76=""),"",IFERROR(R76/S76,0))</f>
        <v/>
      </c>
      <c r="V76" s="6">
        <f>IF(OR(R76="",S76="",O76="",P76=""),"",IFERROR(S76*(1-(1+P76)^-O76)/P76-R76,0))</f>
        <v/>
      </c>
      <c r="W76" s="11">
        <f>IF(V76="","",IF(V76&gt;0,"Wirtschaftlich","Nicht wirtschaftlich"))</f>
        <v/>
      </c>
      <c r="X76" s="11">
        <f>IF(W76="","",IFERROR(VLOOKUP(W76,'Annahmen'!$A$8:$B$10,2,FALSE),"Prüfen"))</f>
        <v/>
      </c>
    </row>
    <row r="77">
      <c r="A77" s="2" t="n"/>
      <c r="B77" s="3" t="n"/>
      <c r="C77" s="3" t="n"/>
      <c r="D77" s="3" t="n"/>
      <c r="E77" s="2" t="n"/>
      <c r="F77" s="3" t="n"/>
      <c r="G77" s="2" t="n"/>
      <c r="H77" s="4" t="n"/>
      <c r="I77" s="5" t="n"/>
      <c r="J77" s="5" t="n"/>
      <c r="K77" s="5" t="n"/>
      <c r="L77" s="5" t="n"/>
      <c r="M77" s="5" t="n"/>
      <c r="N77" s="12">
        <f>IF(COUNTA($L77:$M77)=0,"",L77+M77)</f>
        <v/>
      </c>
      <c r="O77" s="7" t="n"/>
      <c r="P77" s="8" t="n"/>
      <c r="Q77" s="5" t="n"/>
      <c r="R77" s="12">
        <f>IF(COUNTA($I77:$J77,$Q77)=0,"",I77+J77-Q77)</f>
        <v/>
      </c>
      <c r="S77" s="12">
        <f>IF(COUNTA($K77:$M77)=0,"",N77-K77)</f>
        <v/>
      </c>
      <c r="T77" s="13">
        <f>IF(OR(R77="",S77=""),"",IFERROR(S77/R77,0))</f>
        <v/>
      </c>
      <c r="U77" s="14">
        <f>IF(OR(R77="",S77=""),"",IFERROR(R77/S77,0))</f>
        <v/>
      </c>
      <c r="V77" s="12">
        <f>IF(OR(R77="",S77="",O77="",P77=""),"",IFERROR(S77*(1-(1+P77)^-O77)/P77-R77,0))</f>
        <v/>
      </c>
      <c r="W77" s="15">
        <f>IF(V77="","",IF(V77&gt;0,"Wirtschaftlich","Nicht wirtschaftlich"))</f>
        <v/>
      </c>
      <c r="X77" s="15">
        <f>IF(W77="","",IFERROR(VLOOKUP(W77,'Annahmen'!$A$8:$B$10,2,FALSE),"Prüfen"))</f>
        <v/>
      </c>
    </row>
    <row r="78">
      <c r="A78" s="2" t="n"/>
      <c r="B78" s="3" t="n"/>
      <c r="C78" s="3" t="n"/>
      <c r="D78" s="3" t="n"/>
      <c r="E78" s="2" t="n"/>
      <c r="F78" s="3" t="n"/>
      <c r="G78" s="2" t="n"/>
      <c r="H78" s="4" t="n"/>
      <c r="I78" s="5" t="n"/>
      <c r="J78" s="5" t="n"/>
      <c r="K78" s="5" t="n"/>
      <c r="L78" s="5" t="n"/>
      <c r="M78" s="5" t="n"/>
      <c r="N78" s="6">
        <f>IF(COUNTA($L78:$M78)=0,"",L78+M78)</f>
        <v/>
      </c>
      <c r="O78" s="7" t="n"/>
      <c r="P78" s="8" t="n"/>
      <c r="Q78" s="5" t="n"/>
      <c r="R78" s="6">
        <f>IF(COUNTA($I78:$J78,$Q78)=0,"",I78+J78-Q78)</f>
        <v/>
      </c>
      <c r="S78" s="6">
        <f>IF(COUNTA($K78:$M78)=0,"",N78-K78)</f>
        <v/>
      </c>
      <c r="T78" s="9">
        <f>IF(OR(R78="",S78=""),"",IFERROR(S78/R78,0))</f>
        <v/>
      </c>
      <c r="U78" s="10">
        <f>IF(OR(R78="",S78=""),"",IFERROR(R78/S78,0))</f>
        <v/>
      </c>
      <c r="V78" s="6">
        <f>IF(OR(R78="",S78="",O78="",P78=""),"",IFERROR(S78*(1-(1+P78)^-O78)/P78-R78,0))</f>
        <v/>
      </c>
      <c r="W78" s="11">
        <f>IF(V78="","",IF(V78&gt;0,"Wirtschaftlich","Nicht wirtschaftlich"))</f>
        <v/>
      </c>
      <c r="X78" s="11">
        <f>IF(W78="","",IFERROR(VLOOKUP(W78,'Annahmen'!$A$8:$B$10,2,FALSE),"Prüfen"))</f>
        <v/>
      </c>
    </row>
    <row r="79">
      <c r="A79" s="2" t="n"/>
      <c r="B79" s="3" t="n"/>
      <c r="C79" s="3" t="n"/>
      <c r="D79" s="3" t="n"/>
      <c r="E79" s="2" t="n"/>
      <c r="F79" s="3" t="n"/>
      <c r="G79" s="2" t="n"/>
      <c r="H79" s="4" t="n"/>
      <c r="I79" s="5" t="n"/>
      <c r="J79" s="5" t="n"/>
      <c r="K79" s="5" t="n"/>
      <c r="L79" s="5" t="n"/>
      <c r="M79" s="5" t="n"/>
      <c r="N79" s="12">
        <f>IF(COUNTA($L79:$M79)=0,"",L79+M79)</f>
        <v/>
      </c>
      <c r="O79" s="7" t="n"/>
      <c r="P79" s="8" t="n"/>
      <c r="Q79" s="5" t="n"/>
      <c r="R79" s="12">
        <f>IF(COUNTA($I79:$J79,$Q79)=0,"",I79+J79-Q79)</f>
        <v/>
      </c>
      <c r="S79" s="12">
        <f>IF(COUNTA($K79:$M79)=0,"",N79-K79)</f>
        <v/>
      </c>
      <c r="T79" s="13">
        <f>IF(OR(R79="",S79=""),"",IFERROR(S79/R79,0))</f>
        <v/>
      </c>
      <c r="U79" s="14">
        <f>IF(OR(R79="",S79=""),"",IFERROR(R79/S79,0))</f>
        <v/>
      </c>
      <c r="V79" s="12">
        <f>IF(OR(R79="",S79="",O79="",P79=""),"",IFERROR(S79*(1-(1+P79)^-O79)/P79-R79,0))</f>
        <v/>
      </c>
      <c r="W79" s="15">
        <f>IF(V79="","",IF(V79&gt;0,"Wirtschaftlich","Nicht wirtschaftlich"))</f>
        <v/>
      </c>
      <c r="X79" s="15">
        <f>IF(W79="","",IFERROR(VLOOKUP(W79,'Annahmen'!$A$8:$B$10,2,FALSE),"Prüfen"))</f>
        <v/>
      </c>
    </row>
    <row r="80">
      <c r="A80" s="2" t="n"/>
      <c r="B80" s="3" t="n"/>
      <c r="C80" s="3" t="n"/>
      <c r="D80" s="3" t="n"/>
      <c r="E80" s="2" t="n"/>
      <c r="F80" s="3" t="n"/>
      <c r="G80" s="2" t="n"/>
      <c r="H80" s="4" t="n"/>
      <c r="I80" s="5" t="n"/>
      <c r="J80" s="5" t="n"/>
      <c r="K80" s="5" t="n"/>
      <c r="L80" s="5" t="n"/>
      <c r="M80" s="5" t="n"/>
      <c r="N80" s="6">
        <f>IF(COUNTA($L80:$M80)=0,"",L80+M80)</f>
        <v/>
      </c>
      <c r="O80" s="7" t="n"/>
      <c r="P80" s="8" t="n"/>
      <c r="Q80" s="5" t="n"/>
      <c r="R80" s="6">
        <f>IF(COUNTA($I80:$J80,$Q80)=0,"",I80+J80-Q80)</f>
        <v/>
      </c>
      <c r="S80" s="6">
        <f>IF(COUNTA($K80:$M80)=0,"",N80-K80)</f>
        <v/>
      </c>
      <c r="T80" s="9">
        <f>IF(OR(R80="",S80=""),"",IFERROR(S80/R80,0))</f>
        <v/>
      </c>
      <c r="U80" s="10">
        <f>IF(OR(R80="",S80=""),"",IFERROR(R80/S80,0))</f>
        <v/>
      </c>
      <c r="V80" s="6">
        <f>IF(OR(R80="",S80="",O80="",P80=""),"",IFERROR(S80*(1-(1+P80)^-O80)/P80-R80,0))</f>
        <v/>
      </c>
      <c r="W80" s="11">
        <f>IF(V80="","",IF(V80&gt;0,"Wirtschaftlich","Nicht wirtschaftlich"))</f>
        <v/>
      </c>
      <c r="X80" s="11">
        <f>IF(W80="","",IFERROR(VLOOKUP(W80,'Annahmen'!$A$8:$B$10,2,FALSE),"Prüfen"))</f>
        <v/>
      </c>
    </row>
    <row r="81">
      <c r="A81" s="2" t="n"/>
      <c r="B81" s="3" t="n"/>
      <c r="C81" s="3" t="n"/>
      <c r="D81" s="3" t="n"/>
      <c r="E81" s="2" t="n"/>
      <c r="F81" s="3" t="n"/>
      <c r="G81" s="2" t="n"/>
      <c r="H81" s="4" t="n"/>
      <c r="I81" s="5" t="n"/>
      <c r="J81" s="5" t="n"/>
      <c r="K81" s="5" t="n"/>
      <c r="L81" s="5" t="n"/>
      <c r="M81" s="5" t="n"/>
      <c r="N81" s="12">
        <f>IF(COUNTA($L81:$M81)=0,"",L81+M81)</f>
        <v/>
      </c>
      <c r="O81" s="7" t="n"/>
      <c r="P81" s="8" t="n"/>
      <c r="Q81" s="5" t="n"/>
      <c r="R81" s="12">
        <f>IF(COUNTA($I81:$J81,$Q81)=0,"",I81+J81-Q81)</f>
        <v/>
      </c>
      <c r="S81" s="12">
        <f>IF(COUNTA($K81:$M81)=0,"",N81-K81)</f>
        <v/>
      </c>
      <c r="T81" s="13">
        <f>IF(OR(R81="",S81=""),"",IFERROR(S81/R81,0))</f>
        <v/>
      </c>
      <c r="U81" s="14">
        <f>IF(OR(R81="",S81=""),"",IFERROR(R81/S81,0))</f>
        <v/>
      </c>
      <c r="V81" s="12">
        <f>IF(OR(R81="",S81="",O81="",P81=""),"",IFERROR(S81*(1-(1+P81)^-O81)/P81-R81,0))</f>
        <v/>
      </c>
      <c r="W81" s="15">
        <f>IF(V81="","",IF(V81&gt;0,"Wirtschaftlich","Nicht wirtschaftlich"))</f>
        <v/>
      </c>
      <c r="X81" s="15">
        <f>IF(W81="","",IFERROR(VLOOKUP(W81,'Annahmen'!$A$8:$B$10,2,FALSE),"Prüfen"))</f>
        <v/>
      </c>
    </row>
    <row r="82">
      <c r="A82" s="2" t="n"/>
      <c r="B82" s="3" t="n"/>
      <c r="C82" s="3" t="n"/>
      <c r="D82" s="3" t="n"/>
      <c r="E82" s="2" t="n"/>
      <c r="F82" s="3" t="n"/>
      <c r="G82" s="2" t="n"/>
      <c r="H82" s="4" t="n"/>
      <c r="I82" s="5" t="n"/>
      <c r="J82" s="5" t="n"/>
      <c r="K82" s="5" t="n"/>
      <c r="L82" s="5" t="n"/>
      <c r="M82" s="5" t="n"/>
      <c r="N82" s="6">
        <f>IF(COUNTA($L82:$M82)=0,"",L82+M82)</f>
        <v/>
      </c>
      <c r="O82" s="7" t="n"/>
      <c r="P82" s="8" t="n"/>
      <c r="Q82" s="5" t="n"/>
      <c r="R82" s="6">
        <f>IF(COUNTA($I82:$J82,$Q82)=0,"",I82+J82-Q82)</f>
        <v/>
      </c>
      <c r="S82" s="6">
        <f>IF(COUNTA($K82:$M82)=0,"",N82-K82)</f>
        <v/>
      </c>
      <c r="T82" s="9">
        <f>IF(OR(R82="",S82=""),"",IFERROR(S82/R82,0))</f>
        <v/>
      </c>
      <c r="U82" s="10">
        <f>IF(OR(R82="",S82=""),"",IFERROR(R82/S82,0))</f>
        <v/>
      </c>
      <c r="V82" s="6">
        <f>IF(OR(R82="",S82="",O82="",P82=""),"",IFERROR(S82*(1-(1+P82)^-O82)/P82-R82,0))</f>
        <v/>
      </c>
      <c r="W82" s="11">
        <f>IF(V82="","",IF(V82&gt;0,"Wirtschaftlich","Nicht wirtschaftlich"))</f>
        <v/>
      </c>
      <c r="X82" s="11">
        <f>IF(W82="","",IFERROR(VLOOKUP(W82,'Annahmen'!$A$8:$B$10,2,FALSE),"Prüfen"))</f>
        <v/>
      </c>
    </row>
    <row r="83">
      <c r="A83" s="2" t="n"/>
      <c r="B83" s="3" t="n"/>
      <c r="C83" s="3" t="n"/>
      <c r="D83" s="3" t="n"/>
      <c r="E83" s="2" t="n"/>
      <c r="F83" s="3" t="n"/>
      <c r="G83" s="2" t="n"/>
      <c r="H83" s="4" t="n"/>
      <c r="I83" s="5" t="n"/>
      <c r="J83" s="5" t="n"/>
      <c r="K83" s="5" t="n"/>
      <c r="L83" s="5" t="n"/>
      <c r="M83" s="5" t="n"/>
      <c r="N83" s="12">
        <f>IF(COUNTA($L83:$M83)=0,"",L83+M83)</f>
        <v/>
      </c>
      <c r="O83" s="7" t="n"/>
      <c r="P83" s="8" t="n"/>
      <c r="Q83" s="5" t="n"/>
      <c r="R83" s="12">
        <f>IF(COUNTA($I83:$J83,$Q83)=0,"",I83+J83-Q83)</f>
        <v/>
      </c>
      <c r="S83" s="12">
        <f>IF(COUNTA($K83:$M83)=0,"",N83-K83)</f>
        <v/>
      </c>
      <c r="T83" s="13">
        <f>IF(OR(R83="",S83=""),"",IFERROR(S83/R83,0))</f>
        <v/>
      </c>
      <c r="U83" s="14">
        <f>IF(OR(R83="",S83=""),"",IFERROR(R83/S83,0))</f>
        <v/>
      </c>
      <c r="V83" s="12">
        <f>IF(OR(R83="",S83="",O83="",P83=""),"",IFERROR(S83*(1-(1+P83)^-O83)/P83-R83,0))</f>
        <v/>
      </c>
      <c r="W83" s="15">
        <f>IF(V83="","",IF(V83&gt;0,"Wirtschaftlich","Nicht wirtschaftlich"))</f>
        <v/>
      </c>
      <c r="X83" s="15">
        <f>IF(W83="","",IFERROR(VLOOKUP(W83,'Annahmen'!$A$8:$B$10,2,FALSE),"Prüfen"))</f>
        <v/>
      </c>
    </row>
    <row r="84">
      <c r="A84" s="2" t="n"/>
      <c r="B84" s="3" t="n"/>
      <c r="C84" s="3" t="n"/>
      <c r="D84" s="3" t="n"/>
      <c r="E84" s="2" t="n"/>
      <c r="F84" s="3" t="n"/>
      <c r="G84" s="2" t="n"/>
      <c r="H84" s="4" t="n"/>
      <c r="I84" s="5" t="n"/>
      <c r="J84" s="5" t="n"/>
      <c r="K84" s="5" t="n"/>
      <c r="L84" s="5" t="n"/>
      <c r="M84" s="5" t="n"/>
      <c r="N84" s="6">
        <f>IF(COUNTA($L84:$M84)=0,"",L84+M84)</f>
        <v/>
      </c>
      <c r="O84" s="7" t="n"/>
      <c r="P84" s="8" t="n"/>
      <c r="Q84" s="5" t="n"/>
      <c r="R84" s="6">
        <f>IF(COUNTA($I84:$J84,$Q84)=0,"",I84+J84-Q84)</f>
        <v/>
      </c>
      <c r="S84" s="6">
        <f>IF(COUNTA($K84:$M84)=0,"",N84-K84)</f>
        <v/>
      </c>
      <c r="T84" s="9">
        <f>IF(OR(R84="",S84=""),"",IFERROR(S84/R84,0))</f>
        <v/>
      </c>
      <c r="U84" s="10">
        <f>IF(OR(R84="",S84=""),"",IFERROR(R84/S84,0))</f>
        <v/>
      </c>
      <c r="V84" s="6">
        <f>IF(OR(R84="",S84="",O84="",P84=""),"",IFERROR(S84*(1-(1+P84)^-O84)/P84-R84,0))</f>
        <v/>
      </c>
      <c r="W84" s="11">
        <f>IF(V84="","",IF(V84&gt;0,"Wirtschaftlich","Nicht wirtschaftlich"))</f>
        <v/>
      </c>
      <c r="X84" s="11">
        <f>IF(W84="","",IFERROR(VLOOKUP(W84,'Annahmen'!$A$8:$B$10,2,FALSE),"Prüfen"))</f>
        <v/>
      </c>
    </row>
    <row r="85">
      <c r="A85" s="2" t="n"/>
      <c r="B85" s="3" t="n"/>
      <c r="C85" s="3" t="n"/>
      <c r="D85" s="3" t="n"/>
      <c r="E85" s="2" t="n"/>
      <c r="F85" s="3" t="n"/>
      <c r="G85" s="2" t="n"/>
      <c r="H85" s="4" t="n"/>
      <c r="I85" s="5" t="n"/>
      <c r="J85" s="5" t="n"/>
      <c r="K85" s="5" t="n"/>
      <c r="L85" s="5" t="n"/>
      <c r="M85" s="5" t="n"/>
      <c r="N85" s="12">
        <f>IF(COUNTA($L85:$M85)=0,"",L85+M85)</f>
        <v/>
      </c>
      <c r="O85" s="7" t="n"/>
      <c r="P85" s="8" t="n"/>
      <c r="Q85" s="5" t="n"/>
      <c r="R85" s="12">
        <f>IF(COUNTA($I85:$J85,$Q85)=0,"",I85+J85-Q85)</f>
        <v/>
      </c>
      <c r="S85" s="12">
        <f>IF(COUNTA($K85:$M85)=0,"",N85-K85)</f>
        <v/>
      </c>
      <c r="T85" s="13">
        <f>IF(OR(R85="",S85=""),"",IFERROR(S85/R85,0))</f>
        <v/>
      </c>
      <c r="U85" s="14">
        <f>IF(OR(R85="",S85=""),"",IFERROR(R85/S85,0))</f>
        <v/>
      </c>
      <c r="V85" s="12">
        <f>IF(OR(R85="",S85="",O85="",P85=""),"",IFERROR(S85*(1-(1+P85)^-O85)/P85-R85,0))</f>
        <v/>
      </c>
      <c r="W85" s="15">
        <f>IF(V85="","",IF(V85&gt;0,"Wirtschaftlich","Nicht wirtschaftlich"))</f>
        <v/>
      </c>
      <c r="X85" s="15">
        <f>IF(W85="","",IFERROR(VLOOKUP(W85,'Annahmen'!$A$8:$B$10,2,FALSE),"Prüfen"))</f>
        <v/>
      </c>
    </row>
    <row r="86">
      <c r="A86" s="2" t="n"/>
      <c r="B86" s="3" t="n"/>
      <c r="C86" s="3" t="n"/>
      <c r="D86" s="3" t="n"/>
      <c r="E86" s="2" t="n"/>
      <c r="F86" s="3" t="n"/>
      <c r="G86" s="2" t="n"/>
      <c r="H86" s="4" t="n"/>
      <c r="I86" s="5" t="n"/>
      <c r="J86" s="5" t="n"/>
      <c r="K86" s="5" t="n"/>
      <c r="L86" s="5" t="n"/>
      <c r="M86" s="5" t="n"/>
      <c r="N86" s="6">
        <f>IF(COUNTA($L86:$M86)=0,"",L86+M86)</f>
        <v/>
      </c>
      <c r="O86" s="7" t="n"/>
      <c r="P86" s="8" t="n"/>
      <c r="Q86" s="5" t="n"/>
      <c r="R86" s="6">
        <f>IF(COUNTA($I86:$J86,$Q86)=0,"",I86+J86-Q86)</f>
        <v/>
      </c>
      <c r="S86" s="6">
        <f>IF(COUNTA($K86:$M86)=0,"",N86-K86)</f>
        <v/>
      </c>
      <c r="T86" s="9">
        <f>IF(OR(R86="",S86=""),"",IFERROR(S86/R86,0))</f>
        <v/>
      </c>
      <c r="U86" s="10">
        <f>IF(OR(R86="",S86=""),"",IFERROR(R86/S86,0))</f>
        <v/>
      </c>
      <c r="V86" s="6">
        <f>IF(OR(R86="",S86="",O86="",P86=""),"",IFERROR(S86*(1-(1+P86)^-O86)/P86-R86,0))</f>
        <v/>
      </c>
      <c r="W86" s="11">
        <f>IF(V86="","",IF(V86&gt;0,"Wirtschaftlich","Nicht wirtschaftlich"))</f>
        <v/>
      </c>
      <c r="X86" s="11">
        <f>IF(W86="","",IFERROR(VLOOKUP(W86,'Annahmen'!$A$8:$B$10,2,FALSE),"Prüfen"))</f>
        <v/>
      </c>
    </row>
    <row r="87">
      <c r="A87" s="2" t="n"/>
      <c r="B87" s="3" t="n"/>
      <c r="C87" s="3" t="n"/>
      <c r="D87" s="3" t="n"/>
      <c r="E87" s="2" t="n"/>
      <c r="F87" s="3" t="n"/>
      <c r="G87" s="2" t="n"/>
      <c r="H87" s="4" t="n"/>
      <c r="I87" s="5" t="n"/>
      <c r="J87" s="5" t="n"/>
      <c r="K87" s="5" t="n"/>
      <c r="L87" s="5" t="n"/>
      <c r="M87" s="5" t="n"/>
      <c r="N87" s="12">
        <f>IF(COUNTA($L87:$M87)=0,"",L87+M87)</f>
        <v/>
      </c>
      <c r="O87" s="7" t="n"/>
      <c r="P87" s="8" t="n"/>
      <c r="Q87" s="5" t="n"/>
      <c r="R87" s="12">
        <f>IF(COUNTA($I87:$J87,$Q87)=0,"",I87+J87-Q87)</f>
        <v/>
      </c>
      <c r="S87" s="12">
        <f>IF(COUNTA($K87:$M87)=0,"",N87-K87)</f>
        <v/>
      </c>
      <c r="T87" s="13">
        <f>IF(OR(R87="",S87=""),"",IFERROR(S87/R87,0))</f>
        <v/>
      </c>
      <c r="U87" s="14">
        <f>IF(OR(R87="",S87=""),"",IFERROR(R87/S87,0))</f>
        <v/>
      </c>
      <c r="V87" s="12">
        <f>IF(OR(R87="",S87="",O87="",P87=""),"",IFERROR(S87*(1-(1+P87)^-O87)/P87-R87,0))</f>
        <v/>
      </c>
      <c r="W87" s="15">
        <f>IF(V87="","",IF(V87&gt;0,"Wirtschaftlich","Nicht wirtschaftlich"))</f>
        <v/>
      </c>
      <c r="X87" s="15">
        <f>IF(W87="","",IFERROR(VLOOKUP(W87,'Annahmen'!$A$8:$B$10,2,FALSE),"Prüfen"))</f>
        <v/>
      </c>
    </row>
    <row r="88">
      <c r="A88" s="2" t="n"/>
      <c r="B88" s="3" t="n"/>
      <c r="C88" s="3" t="n"/>
      <c r="D88" s="3" t="n"/>
      <c r="E88" s="2" t="n"/>
      <c r="F88" s="3" t="n"/>
      <c r="G88" s="2" t="n"/>
      <c r="H88" s="4" t="n"/>
      <c r="I88" s="5" t="n"/>
      <c r="J88" s="5" t="n"/>
      <c r="K88" s="5" t="n"/>
      <c r="L88" s="5" t="n"/>
      <c r="M88" s="5" t="n"/>
      <c r="N88" s="6">
        <f>IF(COUNTA($L88:$M88)=0,"",L88+M88)</f>
        <v/>
      </c>
      <c r="O88" s="7" t="n"/>
      <c r="P88" s="8" t="n"/>
      <c r="Q88" s="5" t="n"/>
      <c r="R88" s="6">
        <f>IF(COUNTA($I88:$J88,$Q88)=0,"",I88+J88-Q88)</f>
        <v/>
      </c>
      <c r="S88" s="6">
        <f>IF(COUNTA($K88:$M88)=0,"",N88-K88)</f>
        <v/>
      </c>
      <c r="T88" s="9">
        <f>IF(OR(R88="",S88=""),"",IFERROR(S88/R88,0))</f>
        <v/>
      </c>
      <c r="U88" s="10">
        <f>IF(OR(R88="",S88=""),"",IFERROR(R88/S88,0))</f>
        <v/>
      </c>
      <c r="V88" s="6">
        <f>IF(OR(R88="",S88="",O88="",P88=""),"",IFERROR(S88*(1-(1+P88)^-O88)/P88-R88,0))</f>
        <v/>
      </c>
      <c r="W88" s="11">
        <f>IF(V88="","",IF(V88&gt;0,"Wirtschaftlich","Nicht wirtschaftlich"))</f>
        <v/>
      </c>
      <c r="X88" s="11">
        <f>IF(W88="","",IFERROR(VLOOKUP(W88,'Annahmen'!$A$8:$B$10,2,FALSE),"Prüfen"))</f>
        <v/>
      </c>
    </row>
    <row r="89">
      <c r="A89" s="2" t="n"/>
      <c r="B89" s="3" t="n"/>
      <c r="C89" s="3" t="n"/>
      <c r="D89" s="3" t="n"/>
      <c r="E89" s="2" t="n"/>
      <c r="F89" s="3" t="n"/>
      <c r="G89" s="2" t="n"/>
      <c r="H89" s="4" t="n"/>
      <c r="I89" s="5" t="n"/>
      <c r="J89" s="5" t="n"/>
      <c r="K89" s="5" t="n"/>
      <c r="L89" s="5" t="n"/>
      <c r="M89" s="5" t="n"/>
      <c r="N89" s="12">
        <f>IF(COUNTA($L89:$M89)=0,"",L89+M89)</f>
        <v/>
      </c>
      <c r="O89" s="7" t="n"/>
      <c r="P89" s="8" t="n"/>
      <c r="Q89" s="5" t="n"/>
      <c r="R89" s="12">
        <f>IF(COUNTA($I89:$J89,$Q89)=0,"",I89+J89-Q89)</f>
        <v/>
      </c>
      <c r="S89" s="12">
        <f>IF(COUNTA($K89:$M89)=0,"",N89-K89)</f>
        <v/>
      </c>
      <c r="T89" s="13">
        <f>IF(OR(R89="",S89=""),"",IFERROR(S89/R89,0))</f>
        <v/>
      </c>
      <c r="U89" s="14">
        <f>IF(OR(R89="",S89=""),"",IFERROR(R89/S89,0))</f>
        <v/>
      </c>
      <c r="V89" s="12">
        <f>IF(OR(R89="",S89="",O89="",P89=""),"",IFERROR(S89*(1-(1+P89)^-O89)/P89-R89,0))</f>
        <v/>
      </c>
      <c r="W89" s="15">
        <f>IF(V89="","",IF(V89&gt;0,"Wirtschaftlich","Nicht wirtschaftlich"))</f>
        <v/>
      </c>
      <c r="X89" s="15">
        <f>IF(W89="","",IFERROR(VLOOKUP(W89,'Annahmen'!$A$8:$B$10,2,FALSE),"Prüfen"))</f>
        <v/>
      </c>
    </row>
    <row r="90">
      <c r="A90" s="2" t="n"/>
      <c r="B90" s="3" t="n"/>
      <c r="C90" s="3" t="n"/>
      <c r="D90" s="3" t="n"/>
      <c r="E90" s="2" t="n"/>
      <c r="F90" s="3" t="n"/>
      <c r="G90" s="2" t="n"/>
      <c r="H90" s="4" t="n"/>
      <c r="I90" s="5" t="n"/>
      <c r="J90" s="5" t="n"/>
      <c r="K90" s="5" t="n"/>
      <c r="L90" s="5" t="n"/>
      <c r="M90" s="5" t="n"/>
      <c r="N90" s="6">
        <f>IF(COUNTA($L90:$M90)=0,"",L90+M90)</f>
        <v/>
      </c>
      <c r="O90" s="7" t="n"/>
      <c r="P90" s="8" t="n"/>
      <c r="Q90" s="5" t="n"/>
      <c r="R90" s="6">
        <f>IF(COUNTA($I90:$J90,$Q90)=0,"",I90+J90-Q90)</f>
        <v/>
      </c>
      <c r="S90" s="6">
        <f>IF(COUNTA($K90:$M90)=0,"",N90-K90)</f>
        <v/>
      </c>
      <c r="T90" s="9">
        <f>IF(OR(R90="",S90=""),"",IFERROR(S90/R90,0))</f>
        <v/>
      </c>
      <c r="U90" s="10">
        <f>IF(OR(R90="",S90=""),"",IFERROR(R90/S90,0))</f>
        <v/>
      </c>
      <c r="V90" s="6">
        <f>IF(OR(R90="",S90="",O90="",P90=""),"",IFERROR(S90*(1-(1+P90)^-O90)/P90-R90,0))</f>
        <v/>
      </c>
      <c r="W90" s="11">
        <f>IF(V90="","",IF(V90&gt;0,"Wirtschaftlich","Nicht wirtschaftlich"))</f>
        <v/>
      </c>
      <c r="X90" s="11">
        <f>IF(W90="","",IFERROR(VLOOKUP(W90,'Annahmen'!$A$8:$B$10,2,FALSE),"Prüfen"))</f>
        <v/>
      </c>
    </row>
    <row r="91">
      <c r="A91" s="2" t="n"/>
      <c r="B91" s="3" t="n"/>
      <c r="C91" s="3" t="n"/>
      <c r="D91" s="3" t="n"/>
      <c r="E91" s="2" t="n"/>
      <c r="F91" s="3" t="n"/>
      <c r="G91" s="2" t="n"/>
      <c r="H91" s="4" t="n"/>
      <c r="I91" s="5" t="n"/>
      <c r="J91" s="5" t="n"/>
      <c r="K91" s="5" t="n"/>
      <c r="L91" s="5" t="n"/>
      <c r="M91" s="5" t="n"/>
      <c r="N91" s="12">
        <f>IF(COUNTA($L91:$M91)=0,"",L91+M91)</f>
        <v/>
      </c>
      <c r="O91" s="7" t="n"/>
      <c r="P91" s="8" t="n"/>
      <c r="Q91" s="5" t="n"/>
      <c r="R91" s="12">
        <f>IF(COUNTA($I91:$J91,$Q91)=0,"",I91+J91-Q91)</f>
        <v/>
      </c>
      <c r="S91" s="12">
        <f>IF(COUNTA($K91:$M91)=0,"",N91-K91)</f>
        <v/>
      </c>
      <c r="T91" s="13">
        <f>IF(OR(R91="",S91=""),"",IFERROR(S91/R91,0))</f>
        <v/>
      </c>
      <c r="U91" s="14">
        <f>IF(OR(R91="",S91=""),"",IFERROR(R91/S91,0))</f>
        <v/>
      </c>
      <c r="V91" s="12">
        <f>IF(OR(R91="",S91="",O91="",P91=""),"",IFERROR(S91*(1-(1+P91)^-O91)/P91-R91,0))</f>
        <v/>
      </c>
      <c r="W91" s="15">
        <f>IF(V91="","",IF(V91&gt;0,"Wirtschaftlich","Nicht wirtschaftlich"))</f>
        <v/>
      </c>
      <c r="X91" s="15">
        <f>IF(W91="","",IFERROR(VLOOKUP(W91,'Annahmen'!$A$8:$B$10,2,FALSE),"Prüfen"))</f>
        <v/>
      </c>
    </row>
    <row r="92">
      <c r="A92" s="2" t="n"/>
      <c r="B92" s="3" t="n"/>
      <c r="C92" s="3" t="n"/>
      <c r="D92" s="3" t="n"/>
      <c r="E92" s="2" t="n"/>
      <c r="F92" s="3" t="n"/>
      <c r="G92" s="2" t="n"/>
      <c r="H92" s="4" t="n"/>
      <c r="I92" s="5" t="n"/>
      <c r="J92" s="5" t="n"/>
      <c r="K92" s="5" t="n"/>
      <c r="L92" s="5" t="n"/>
      <c r="M92" s="5" t="n"/>
      <c r="N92" s="6">
        <f>IF(COUNTA($L92:$M92)=0,"",L92+M92)</f>
        <v/>
      </c>
      <c r="O92" s="7" t="n"/>
      <c r="P92" s="8" t="n"/>
      <c r="Q92" s="5" t="n"/>
      <c r="R92" s="6">
        <f>IF(COUNTA($I92:$J92,$Q92)=0,"",I92+J92-Q92)</f>
        <v/>
      </c>
      <c r="S92" s="6">
        <f>IF(COUNTA($K92:$M92)=0,"",N92-K92)</f>
        <v/>
      </c>
      <c r="T92" s="9">
        <f>IF(OR(R92="",S92=""),"",IFERROR(S92/R92,0))</f>
        <v/>
      </c>
      <c r="U92" s="10">
        <f>IF(OR(R92="",S92=""),"",IFERROR(R92/S92,0))</f>
        <v/>
      </c>
      <c r="V92" s="6">
        <f>IF(OR(R92="",S92="",O92="",P92=""),"",IFERROR(S92*(1-(1+P92)^-O92)/P92-R92,0))</f>
        <v/>
      </c>
      <c r="W92" s="11">
        <f>IF(V92="","",IF(V92&gt;0,"Wirtschaftlich","Nicht wirtschaftlich"))</f>
        <v/>
      </c>
      <c r="X92" s="11">
        <f>IF(W92="","",IFERROR(VLOOKUP(W92,'Annahmen'!$A$8:$B$10,2,FALSE),"Prüfen"))</f>
        <v/>
      </c>
    </row>
    <row r="93">
      <c r="A93" s="2" t="n"/>
      <c r="B93" s="3" t="n"/>
      <c r="C93" s="3" t="n"/>
      <c r="D93" s="3" t="n"/>
      <c r="E93" s="2" t="n"/>
      <c r="F93" s="3" t="n"/>
      <c r="G93" s="2" t="n"/>
      <c r="H93" s="4" t="n"/>
      <c r="I93" s="5" t="n"/>
      <c r="J93" s="5" t="n"/>
      <c r="K93" s="5" t="n"/>
      <c r="L93" s="5" t="n"/>
      <c r="M93" s="5" t="n"/>
      <c r="N93" s="12">
        <f>IF(COUNTA($L93:$M93)=0,"",L93+M93)</f>
        <v/>
      </c>
      <c r="O93" s="7" t="n"/>
      <c r="P93" s="8" t="n"/>
      <c r="Q93" s="5" t="n"/>
      <c r="R93" s="12">
        <f>IF(COUNTA($I93:$J93,$Q93)=0,"",I93+J93-Q93)</f>
        <v/>
      </c>
      <c r="S93" s="12">
        <f>IF(COUNTA($K93:$M93)=0,"",N93-K93)</f>
        <v/>
      </c>
      <c r="T93" s="13">
        <f>IF(OR(R93="",S93=""),"",IFERROR(S93/R93,0))</f>
        <v/>
      </c>
      <c r="U93" s="14">
        <f>IF(OR(R93="",S93=""),"",IFERROR(R93/S93,0))</f>
        <v/>
      </c>
      <c r="V93" s="12">
        <f>IF(OR(R93="",S93="",O93="",P93=""),"",IFERROR(S93*(1-(1+P93)^-O93)/P93-R93,0))</f>
        <v/>
      </c>
      <c r="W93" s="15">
        <f>IF(V93="","",IF(V93&gt;0,"Wirtschaftlich","Nicht wirtschaftlich"))</f>
        <v/>
      </c>
      <c r="X93" s="15">
        <f>IF(W93="","",IFERROR(VLOOKUP(W93,'Annahmen'!$A$8:$B$10,2,FALSE),"Prüfen"))</f>
        <v/>
      </c>
    </row>
    <row r="94">
      <c r="A94" s="2" t="n"/>
      <c r="B94" s="3" t="n"/>
      <c r="C94" s="3" t="n"/>
      <c r="D94" s="3" t="n"/>
      <c r="E94" s="2" t="n"/>
      <c r="F94" s="3" t="n"/>
      <c r="G94" s="2" t="n"/>
      <c r="H94" s="4" t="n"/>
      <c r="I94" s="5" t="n"/>
      <c r="J94" s="5" t="n"/>
      <c r="K94" s="5" t="n"/>
      <c r="L94" s="5" t="n"/>
      <c r="M94" s="5" t="n"/>
      <c r="N94" s="6">
        <f>IF(COUNTA($L94:$M94)=0,"",L94+M94)</f>
        <v/>
      </c>
      <c r="O94" s="7" t="n"/>
      <c r="P94" s="8" t="n"/>
      <c r="Q94" s="5" t="n"/>
      <c r="R94" s="6">
        <f>IF(COUNTA($I94:$J94,$Q94)=0,"",I94+J94-Q94)</f>
        <v/>
      </c>
      <c r="S94" s="6">
        <f>IF(COUNTA($K94:$M94)=0,"",N94-K94)</f>
        <v/>
      </c>
      <c r="T94" s="9">
        <f>IF(OR(R94="",S94=""),"",IFERROR(S94/R94,0))</f>
        <v/>
      </c>
      <c r="U94" s="10">
        <f>IF(OR(R94="",S94=""),"",IFERROR(R94/S94,0))</f>
        <v/>
      </c>
      <c r="V94" s="6">
        <f>IF(OR(R94="",S94="",O94="",P94=""),"",IFERROR(S94*(1-(1+P94)^-O94)/P94-R94,0))</f>
        <v/>
      </c>
      <c r="W94" s="11">
        <f>IF(V94="","",IF(V94&gt;0,"Wirtschaftlich","Nicht wirtschaftlich"))</f>
        <v/>
      </c>
      <c r="X94" s="11">
        <f>IF(W94="","",IFERROR(VLOOKUP(W94,'Annahmen'!$A$8:$B$10,2,FALSE),"Prüfen"))</f>
        <v/>
      </c>
    </row>
    <row r="95">
      <c r="A95" s="2" t="n"/>
      <c r="B95" s="3" t="n"/>
      <c r="C95" s="3" t="n"/>
      <c r="D95" s="3" t="n"/>
      <c r="E95" s="2" t="n"/>
      <c r="F95" s="3" t="n"/>
      <c r="G95" s="2" t="n"/>
      <c r="H95" s="4" t="n"/>
      <c r="I95" s="5" t="n"/>
      <c r="J95" s="5" t="n"/>
      <c r="K95" s="5" t="n"/>
      <c r="L95" s="5" t="n"/>
      <c r="M95" s="5" t="n"/>
      <c r="N95" s="12">
        <f>IF(COUNTA($L95:$M95)=0,"",L95+M95)</f>
        <v/>
      </c>
      <c r="O95" s="7" t="n"/>
      <c r="P95" s="8" t="n"/>
      <c r="Q95" s="5" t="n"/>
      <c r="R95" s="12">
        <f>IF(COUNTA($I95:$J95,$Q95)=0,"",I95+J95-Q95)</f>
        <v/>
      </c>
      <c r="S95" s="12">
        <f>IF(COUNTA($K95:$M95)=0,"",N95-K95)</f>
        <v/>
      </c>
      <c r="T95" s="13">
        <f>IF(OR(R95="",S95=""),"",IFERROR(S95/R95,0))</f>
        <v/>
      </c>
      <c r="U95" s="14">
        <f>IF(OR(R95="",S95=""),"",IFERROR(R95/S95,0))</f>
        <v/>
      </c>
      <c r="V95" s="12">
        <f>IF(OR(R95="",S95="",O95="",P95=""),"",IFERROR(S95*(1-(1+P95)^-O95)/P95-R95,0))</f>
        <v/>
      </c>
      <c r="W95" s="15">
        <f>IF(V95="","",IF(V95&gt;0,"Wirtschaftlich","Nicht wirtschaftlich"))</f>
        <v/>
      </c>
      <c r="X95" s="15">
        <f>IF(W95="","",IFERROR(VLOOKUP(W95,'Annahmen'!$A$8:$B$10,2,FALSE),"Prüfen"))</f>
        <v/>
      </c>
    </row>
    <row r="96">
      <c r="A96" s="2" t="n"/>
      <c r="B96" s="3" t="n"/>
      <c r="C96" s="3" t="n"/>
      <c r="D96" s="3" t="n"/>
      <c r="E96" s="2" t="n"/>
      <c r="F96" s="3" t="n"/>
      <c r="G96" s="2" t="n"/>
      <c r="H96" s="4" t="n"/>
      <c r="I96" s="5" t="n"/>
      <c r="J96" s="5" t="n"/>
      <c r="K96" s="5" t="n"/>
      <c r="L96" s="5" t="n"/>
      <c r="M96" s="5" t="n"/>
      <c r="N96" s="6">
        <f>IF(COUNTA($L96:$M96)=0,"",L96+M96)</f>
        <v/>
      </c>
      <c r="O96" s="7" t="n"/>
      <c r="P96" s="8" t="n"/>
      <c r="Q96" s="5" t="n"/>
      <c r="R96" s="6">
        <f>IF(COUNTA($I96:$J96,$Q96)=0,"",I96+J96-Q96)</f>
        <v/>
      </c>
      <c r="S96" s="6">
        <f>IF(COUNTA($K96:$M96)=0,"",N96-K96)</f>
        <v/>
      </c>
      <c r="T96" s="9">
        <f>IF(OR(R96="",S96=""),"",IFERROR(S96/R96,0))</f>
        <v/>
      </c>
      <c r="U96" s="10">
        <f>IF(OR(R96="",S96=""),"",IFERROR(R96/S96,0))</f>
        <v/>
      </c>
      <c r="V96" s="6">
        <f>IF(OR(R96="",S96="",O96="",P96=""),"",IFERROR(S96*(1-(1+P96)^-O96)/P96-R96,0))</f>
        <v/>
      </c>
      <c r="W96" s="11">
        <f>IF(V96="","",IF(V96&gt;0,"Wirtschaftlich","Nicht wirtschaftlich"))</f>
        <v/>
      </c>
      <c r="X96" s="11">
        <f>IF(W96="","",IFERROR(VLOOKUP(W96,'Annahmen'!$A$8:$B$10,2,FALSE),"Prüfen"))</f>
        <v/>
      </c>
    </row>
    <row r="97">
      <c r="A97" s="2" t="n"/>
      <c r="B97" s="3" t="n"/>
      <c r="C97" s="3" t="n"/>
      <c r="D97" s="3" t="n"/>
      <c r="E97" s="2" t="n"/>
      <c r="F97" s="3" t="n"/>
      <c r="G97" s="2" t="n"/>
      <c r="H97" s="4" t="n"/>
      <c r="I97" s="5" t="n"/>
      <c r="J97" s="5" t="n"/>
      <c r="K97" s="5" t="n"/>
      <c r="L97" s="5" t="n"/>
      <c r="M97" s="5" t="n"/>
      <c r="N97" s="12">
        <f>IF(COUNTA($L97:$M97)=0,"",L97+M97)</f>
        <v/>
      </c>
      <c r="O97" s="7" t="n"/>
      <c r="P97" s="8" t="n"/>
      <c r="Q97" s="5" t="n"/>
      <c r="R97" s="12">
        <f>IF(COUNTA($I97:$J97,$Q97)=0,"",I97+J97-Q97)</f>
        <v/>
      </c>
      <c r="S97" s="12">
        <f>IF(COUNTA($K97:$M97)=0,"",N97-K97)</f>
        <v/>
      </c>
      <c r="T97" s="13">
        <f>IF(OR(R97="",S97=""),"",IFERROR(S97/R97,0))</f>
        <v/>
      </c>
      <c r="U97" s="14">
        <f>IF(OR(R97="",S97=""),"",IFERROR(R97/S97,0))</f>
        <v/>
      </c>
      <c r="V97" s="12">
        <f>IF(OR(R97="",S97="",O97="",P97=""),"",IFERROR(S97*(1-(1+P97)^-O97)/P97-R97,0))</f>
        <v/>
      </c>
      <c r="W97" s="15">
        <f>IF(V97="","",IF(V97&gt;0,"Wirtschaftlich","Nicht wirtschaftlich"))</f>
        <v/>
      </c>
      <c r="X97" s="15">
        <f>IF(W97="","",IFERROR(VLOOKUP(W97,'Annahmen'!$A$8:$B$10,2,FALSE),"Prüfen"))</f>
        <v/>
      </c>
    </row>
    <row r="98">
      <c r="A98" s="2" t="n"/>
      <c r="B98" s="3" t="n"/>
      <c r="C98" s="3" t="n"/>
      <c r="D98" s="3" t="n"/>
      <c r="E98" s="2" t="n"/>
      <c r="F98" s="3" t="n"/>
      <c r="G98" s="2" t="n"/>
      <c r="H98" s="4" t="n"/>
      <c r="I98" s="5" t="n"/>
      <c r="J98" s="5" t="n"/>
      <c r="K98" s="5" t="n"/>
      <c r="L98" s="5" t="n"/>
      <c r="M98" s="5" t="n"/>
      <c r="N98" s="6">
        <f>IF(COUNTA($L98:$M98)=0,"",L98+M98)</f>
        <v/>
      </c>
      <c r="O98" s="7" t="n"/>
      <c r="P98" s="8" t="n"/>
      <c r="Q98" s="5" t="n"/>
      <c r="R98" s="6">
        <f>IF(COUNTA($I98:$J98,$Q98)=0,"",I98+J98-Q98)</f>
        <v/>
      </c>
      <c r="S98" s="6">
        <f>IF(COUNTA($K98:$M98)=0,"",N98-K98)</f>
        <v/>
      </c>
      <c r="T98" s="9">
        <f>IF(OR(R98="",S98=""),"",IFERROR(S98/R98,0))</f>
        <v/>
      </c>
      <c r="U98" s="10">
        <f>IF(OR(R98="",S98=""),"",IFERROR(R98/S98,0))</f>
        <v/>
      </c>
      <c r="V98" s="6">
        <f>IF(OR(R98="",S98="",O98="",P98=""),"",IFERROR(S98*(1-(1+P98)^-O98)/P98-R98,0))</f>
        <v/>
      </c>
      <c r="W98" s="11">
        <f>IF(V98="","",IF(V98&gt;0,"Wirtschaftlich","Nicht wirtschaftlich"))</f>
        <v/>
      </c>
      <c r="X98" s="11">
        <f>IF(W98="","",IFERROR(VLOOKUP(W98,'Annahmen'!$A$8:$B$10,2,FALSE),"Prüfen"))</f>
        <v/>
      </c>
    </row>
    <row r="99">
      <c r="A99" s="2" t="n"/>
      <c r="B99" s="3" t="n"/>
      <c r="C99" s="3" t="n"/>
      <c r="D99" s="3" t="n"/>
      <c r="E99" s="2" t="n"/>
      <c r="F99" s="3" t="n"/>
      <c r="G99" s="2" t="n"/>
      <c r="H99" s="4" t="n"/>
      <c r="I99" s="5" t="n"/>
      <c r="J99" s="5" t="n"/>
      <c r="K99" s="5" t="n"/>
      <c r="L99" s="5" t="n"/>
      <c r="M99" s="5" t="n"/>
      <c r="N99" s="12">
        <f>IF(COUNTA($L99:$M99)=0,"",L99+M99)</f>
        <v/>
      </c>
      <c r="O99" s="7" t="n"/>
      <c r="P99" s="8" t="n"/>
      <c r="Q99" s="5" t="n"/>
      <c r="R99" s="12">
        <f>IF(COUNTA($I99:$J99,$Q99)=0,"",I99+J99-Q99)</f>
        <v/>
      </c>
      <c r="S99" s="12">
        <f>IF(COUNTA($K99:$M99)=0,"",N99-K99)</f>
        <v/>
      </c>
      <c r="T99" s="13">
        <f>IF(OR(R99="",S99=""),"",IFERROR(S99/R99,0))</f>
        <v/>
      </c>
      <c r="U99" s="14">
        <f>IF(OR(R99="",S99=""),"",IFERROR(R99/S99,0))</f>
        <v/>
      </c>
      <c r="V99" s="12">
        <f>IF(OR(R99="",S99="",O99="",P99=""),"",IFERROR(S99*(1-(1+P99)^-O99)/P99-R99,0))</f>
        <v/>
      </c>
      <c r="W99" s="15">
        <f>IF(V99="","",IF(V99&gt;0,"Wirtschaftlich","Nicht wirtschaftlich"))</f>
        <v/>
      </c>
      <c r="X99" s="15">
        <f>IF(W99="","",IFERROR(VLOOKUP(W99,'Annahmen'!$A$8:$B$10,2,FALSE),"Prüfen"))</f>
        <v/>
      </c>
    </row>
    <row r="100">
      <c r="A100" s="2" t="n"/>
      <c r="B100" s="3" t="n"/>
      <c r="C100" s="3" t="n"/>
      <c r="D100" s="3" t="n"/>
      <c r="E100" s="2" t="n"/>
      <c r="F100" s="3" t="n"/>
      <c r="G100" s="2" t="n"/>
      <c r="H100" s="4" t="n"/>
      <c r="I100" s="5" t="n"/>
      <c r="J100" s="5" t="n"/>
      <c r="K100" s="5" t="n"/>
      <c r="L100" s="5" t="n"/>
      <c r="M100" s="5" t="n"/>
      <c r="N100" s="6">
        <f>IF(COUNTA($L100:$M100)=0,"",L100+M100)</f>
        <v/>
      </c>
      <c r="O100" s="7" t="n"/>
      <c r="P100" s="8" t="n"/>
      <c r="Q100" s="5" t="n"/>
      <c r="R100" s="6">
        <f>IF(COUNTA($I100:$J100,$Q100)=0,"",I100+J100-Q100)</f>
        <v/>
      </c>
      <c r="S100" s="6">
        <f>IF(COUNTA($K100:$M100)=0,"",N100-K100)</f>
        <v/>
      </c>
      <c r="T100" s="9">
        <f>IF(OR(R100="",S100=""),"",IFERROR(S100/R100,0))</f>
        <v/>
      </c>
      <c r="U100" s="10">
        <f>IF(OR(R100="",S100=""),"",IFERROR(R100/S100,0))</f>
        <v/>
      </c>
      <c r="V100" s="6">
        <f>IF(OR(R100="",S100="",O100="",P100=""),"",IFERROR(S100*(1-(1+P100)^-O100)/P100-R100,0))</f>
        <v/>
      </c>
      <c r="W100" s="11">
        <f>IF(V100="","",IF(V100&gt;0,"Wirtschaftlich","Nicht wirtschaftlich"))</f>
        <v/>
      </c>
      <c r="X100" s="11">
        <f>IF(W100="","",IFERROR(VLOOKUP(W100,'Annahmen'!$A$8:$B$10,2,FALSE),"Prüfen"))</f>
        <v/>
      </c>
    </row>
    <row r="101">
      <c r="A101" s="2" t="n"/>
      <c r="B101" s="3" t="n"/>
      <c r="C101" s="3" t="n"/>
      <c r="D101" s="3" t="n"/>
      <c r="E101" s="2" t="n"/>
      <c r="F101" s="3" t="n"/>
      <c r="G101" s="2" t="n"/>
      <c r="H101" s="4" t="n"/>
      <c r="I101" s="5" t="n"/>
      <c r="J101" s="5" t="n"/>
      <c r="K101" s="5" t="n"/>
      <c r="L101" s="5" t="n"/>
      <c r="M101" s="5" t="n"/>
      <c r="N101" s="12">
        <f>IF(COUNTA($L101:$M101)=0,"",L101+M101)</f>
        <v/>
      </c>
      <c r="O101" s="7" t="n"/>
      <c r="P101" s="8" t="n"/>
      <c r="Q101" s="5" t="n"/>
      <c r="R101" s="12">
        <f>IF(COUNTA($I101:$J101,$Q101)=0,"",I101+J101-Q101)</f>
        <v/>
      </c>
      <c r="S101" s="12">
        <f>IF(COUNTA($K101:$M101)=0,"",N101-K101)</f>
        <v/>
      </c>
      <c r="T101" s="13">
        <f>IF(OR(R101="",S101=""),"",IFERROR(S101/R101,0))</f>
        <v/>
      </c>
      <c r="U101" s="14">
        <f>IF(OR(R101="",S101=""),"",IFERROR(R101/S101,0))</f>
        <v/>
      </c>
      <c r="V101" s="12">
        <f>IF(OR(R101="",S101="",O101="",P101=""),"",IFERROR(S101*(1-(1+P101)^-O101)/P101-R101,0))</f>
        <v/>
      </c>
      <c r="W101" s="15">
        <f>IF(V101="","",IF(V101&gt;0,"Wirtschaftlich","Nicht wirtschaftlich"))</f>
        <v/>
      </c>
      <c r="X101" s="15">
        <f>IF(W101="","",IFERROR(VLOOKUP(W101,'Annahmen'!$A$8:$B$10,2,FALSE),"Prüfen"))</f>
        <v/>
      </c>
    </row>
  </sheetData>
  <autoFilter ref="A1:X101"/>
  <conditionalFormatting sqref="N2:N1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S2:S101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T2:T101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V2:V101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W2:W101">
    <cfRule type="expression" priority="9" dxfId="2">
      <formula>$W2="Wirtschaftlich"</formula>
    </cfRule>
    <cfRule type="expression" priority="10" dxfId="3">
      <formula>$W2="Nicht wirtschaftlich"</formula>
    </cfRule>
  </conditionalFormatting>
  <conditionalFormatting sqref="X2:X101">
    <cfRule type="expression" priority="11" dxfId="2">
      <formula>$X2="Hoch"</formula>
    </cfRule>
    <cfRule type="expression" priority="12" dxfId="3">
      <formula>$X2="Niedrig"</formula>
    </cfRule>
  </conditionalFormatting>
  <dataValidations count="4">
    <dataValidation sqref="G2:G101" showErrorMessage="1" showInputMessage="1" allowBlank="1" type="list">
      <formula1>"Geplant,In Prüfung,Freigegeben,In Umsetzung,Abgeschlossen"</formula1>
    </dataValidation>
    <dataValidation sqref="I2:M101 Q2:Q101" showErrorMessage="1" showInputMessage="1" allowBlank="1" type="decimal" operator="between">
      <formula1>0</formula1>
      <formula2>10000000</formula2>
    </dataValidation>
    <dataValidation sqref="O2:O101" showErrorMessage="1" showInputMessage="1" allowBlank="1" type="whole" operator="between">
      <formula1>1</formula1>
      <formula2>50</formula2>
    </dataValidation>
    <dataValidation sqref="P2:P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34" customWidth="1" min="3" max="3"/>
    <col width="18" customWidth="1" min="4" max="4"/>
    <col width="4" customWidth="1" min="5" max="5"/>
    <col width="16" customWidth="1" min="6" max="6"/>
    <col width="16" customWidth="1" min="7" max="7"/>
    <col width="16" customWidth="1" min="8" max="8"/>
  </cols>
  <sheetData>
    <row r="1" ht="30" customHeight="1">
      <c r="A1" s="16" t="inlineStr">
        <is>
          <t>Annahmen und Managementübersicht</t>
        </is>
      </c>
    </row>
    <row r="3">
      <c r="C3" s="17" t="inlineStr">
        <is>
          <t>Globale Annahmen</t>
        </is>
      </c>
      <c r="D3" s="18" t="n"/>
    </row>
    <row r="4">
      <c r="C4" s="19" t="inlineStr">
        <is>
          <t>Standard-Diskontierungssatz</t>
        </is>
      </c>
      <c r="D4" s="20" t="n">
        <v>0.06</v>
      </c>
    </row>
    <row r="5">
      <c r="C5" s="19" t="inlineStr">
        <is>
          <t>Standard-Betrachtungszeitraum</t>
        </is>
      </c>
      <c r="D5" s="21" t="n">
        <v>5</v>
      </c>
    </row>
    <row r="6">
      <c r="A6" s="17" t="inlineStr">
        <is>
          <t>Prioritätslogik</t>
        </is>
      </c>
      <c r="B6" s="18" t="n"/>
      <c r="C6" s="19" t="inlineStr">
        <is>
          <t>Umsatzsteuer-Satz (bitte prüfen)</t>
        </is>
      </c>
      <c r="D6" s="20" t="n"/>
    </row>
    <row r="7">
      <c r="A7" s="1" t="inlineStr">
        <is>
          <t>Wirtschaftlichkeit</t>
        </is>
      </c>
      <c r="B7" s="1" t="inlineStr">
        <is>
          <t>Priorität</t>
        </is>
      </c>
      <c r="C7" s="19" t="inlineStr">
        <is>
          <t>Mindest-ROI</t>
        </is>
      </c>
      <c r="D7" s="20" t="n">
        <v>0.15</v>
      </c>
    </row>
    <row r="8">
      <c r="A8" s="11" t="inlineStr">
        <is>
          <t>Wirtschaftlich</t>
        </is>
      </c>
      <c r="B8" s="11" t="inlineStr">
        <is>
          <t>Hoch</t>
        </is>
      </c>
      <c r="C8" s="19" t="inlineStr">
        <is>
          <t>Ziel-Amortisationsdauer</t>
        </is>
      </c>
      <c r="D8" s="22" t="n">
        <v>4</v>
      </c>
    </row>
    <row r="9">
      <c r="A9" s="15" t="inlineStr">
        <is>
          <t>Nicht wirtschaftlich</t>
        </is>
      </c>
      <c r="B9" s="15" t="inlineStr">
        <is>
          <t>Niedrig</t>
        </is>
      </c>
    </row>
    <row r="10">
      <c r="A10" s="11" t="inlineStr">
        <is>
          <t>Prüfen</t>
        </is>
      </c>
      <c r="B10" s="11" t="inlineStr">
        <is>
          <t>Mittel</t>
        </is>
      </c>
    </row>
    <row r="13">
      <c r="A13" s="17" t="inlineStr">
        <is>
          <t>Kennzahlen</t>
        </is>
      </c>
      <c r="B13" s="18" t="n"/>
    </row>
    <row r="14">
      <c r="A14" s="19" t="inlineStr">
        <is>
          <t>Anzahl der Business Cases</t>
        </is>
      </c>
      <c r="B14" s="23">
        <f>COUNTIF('Business Cases'!$W$2:$W$101,"Wirtschaftlich")+COUNTIF('Business Cases'!$W$2:$W$101,"Nicht wirtschaftlich")</f>
        <v/>
      </c>
    </row>
    <row r="15">
      <c r="A15" s="19" t="inlineStr">
        <is>
          <t>Durchschnittlicher ROI</t>
        </is>
      </c>
      <c r="B15" s="24">
        <f>IFERROR(AVERAGE('Business Cases'!$T$2:$T$101),0)</f>
        <v/>
      </c>
    </row>
    <row r="16">
      <c r="A16" s="19" t="inlineStr">
        <is>
          <t>Summe Nettoinvestitionen</t>
        </is>
      </c>
      <c r="B16" s="25">
        <f>SUM('Business Cases'!$R$2:$R$101)</f>
        <v/>
      </c>
    </row>
    <row r="17">
      <c r="A17" s="19" t="inlineStr">
        <is>
          <t>Summe Kapitalwert</t>
        </is>
      </c>
      <c r="B17" s="25">
        <f>SUM('Business Cases'!$V$2:$V$101)</f>
        <v/>
      </c>
    </row>
    <row r="18">
      <c r="A18" s="19" t="inlineStr">
        <is>
          <t>Wirtschaftliche Projekte</t>
        </is>
      </c>
      <c r="B18" s="23">
        <f>COUNTIF('Business Cases'!$W$2:$W$101,"Wirtschaftlich")</f>
        <v/>
      </c>
    </row>
    <row r="19">
      <c r="A19" s="19" t="inlineStr">
        <is>
          <t>Anteil wirtschaftlicher Projekte</t>
        </is>
      </c>
      <c r="B19" s="24">
        <f>IFERROR(COUNTIF('Business Cases'!$W$2:$W$101,"Wirtschaftlich")/COUNTA('Business Cases'!$B$2:$B$101),0)</f>
        <v/>
      </c>
    </row>
    <row r="22">
      <c r="A22" s="17" t="inlineStr">
        <is>
          <t>Verteilung der Wirtschaftlichkeit</t>
        </is>
      </c>
      <c r="B22" s="18" t="n"/>
    </row>
    <row r="23">
      <c r="A23" s="1" t="inlineStr">
        <is>
          <t>Kategorie</t>
        </is>
      </c>
      <c r="B23" s="1" t="inlineStr">
        <is>
          <t>Anzahl</t>
        </is>
      </c>
    </row>
    <row r="24">
      <c r="A24" s="11" t="inlineStr">
        <is>
          <t>Wirtschaftlich</t>
        </is>
      </c>
      <c r="B24" s="26">
        <f>COUNTIF('Business Cases'!$W$2:$W$101,"Wirtschaftlich")</f>
        <v/>
      </c>
    </row>
    <row r="25">
      <c r="A25" s="15" t="inlineStr">
        <is>
          <t>Nicht wirtschaftlich</t>
        </is>
      </c>
      <c r="B25" s="27">
        <f>COUNTIF('Business Cases'!$W$2:$W$101,"Nicht wirtschaftlich")</f>
        <v/>
      </c>
    </row>
  </sheetData>
  <mergeCells count="1">
    <mergeCell ref="A1:H1"/>
  </mergeCells>
  <conditionalFormatting sqref="B17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2">
    <dataValidation sqref="D4 D6:D7" showErrorMessage="1" showInputMessage="1" allowBlank="1" type="decimal" operator="between">
      <formula1>0</formula1>
      <formula2>1</formula2>
    </dataValidation>
    <dataValidation sqref="D5 D8" showErrorMessage="1" showInputMessage="1" allowBlank="1" type="whole" operator="between">
      <formula1>1</formula1>
      <formula2>50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6" t="inlineStr">
        <is>
          <t>Anleitung zur Arbeitsmappe Business Case</t>
        </is>
      </c>
    </row>
    <row r="3" ht="52" customHeight="1">
      <c r="A3" s="28" t="inlineStr">
        <is>
          <t>Zweck und Anwendungsbereich</t>
        </is>
      </c>
      <c r="B3" s="29" t="inlineStr">
        <is>
          <t>Die Arbeitsmappe unterstützt deutsche Unternehmen bei der Bewertung und Priorisierung von Investitions-, Digitalisierungs- und Optimierungsprojekten.</t>
        </is>
      </c>
    </row>
    <row r="4" ht="52" customHeight="1">
      <c r="A4" s="28" t="inlineStr">
        <is>
          <t>Gelbe Zellen als Eingabefelder</t>
        </is>
      </c>
      <c r="B4" s="29" t="inlineStr">
        <is>
          <t>Alle hellgelben Zellen in „Business Cases“ und „Annahmen“ sind für manuelle Eingaben vorgesehen. Berechnete Felder bleiben automatisch gefüllt.</t>
        </is>
      </c>
    </row>
    <row r="5" ht="52" customHeight="1">
      <c r="A5" s="28" t="inlineStr">
        <is>
          <t>Bedeutung von ROI, Kapitalwert und Amortisationsdauer</t>
        </is>
      </c>
      <c r="B5" s="29" t="inlineStr">
        <is>
          <t>Der ROI zeigt den jährlichen Netto-Cashflow im Verhältnis zur Nettoinvestition. Der Kapitalwert berücksichtigt den Betrachtungszeitraum und den Diskontierungssatz. Die Amortisationsdauer zeigt, nach wie vielen Jahren die Nettoinvestition durch Netto-Cashflows gedeckt ist.</t>
        </is>
      </c>
    </row>
    <row r="6" ht="52" customHeight="1">
      <c r="A6" s="28" t="inlineStr">
        <is>
          <t>Netto-Beträge, Umsatzsteuer und Fördermittel</t>
        </is>
      </c>
      <c r="B6" s="29" t="inlineStr">
        <is>
          <t>Erfassen Sie Kosten und Nutzen grundsätzlich als Netto-Beträge. Der Umsatzsteuer-Satz ist als prüfbarer Eingabewert hinterlegt. Fördermittel reduzieren die Nettoinvestition und sollten nur angesetzt werden, wenn ihre Bewilligung ausreichend gesichert ist.</t>
        </is>
      </c>
    </row>
    <row r="7" ht="52" customHeight="1">
      <c r="A7" s="28" t="inlineStr">
        <is>
          <t>Vorgehen bei einem neuen Projekt</t>
        </is>
      </c>
      <c r="B7" s="29" t="inlineStr">
        <is>
          <t>Tragen Sie eine neue Fall-ID sowie alle Projektdaten in einer freien Zeile ein. Geben Sie Investition, Implementierungskosten, Betriebskosten, Umsatzmehrwert, Kosteneinsparung, Laufzeit, Diskontierungssatz und Fördermittel ein. Wirtschaftlichkeit und Priorität werden automatisch berechnet.</t>
        </is>
      </c>
    </row>
    <row r="8" ht="52" customHeight="1">
      <c r="A8" s="28" t="inlineStr">
        <is>
          <t>Abstimmung und Verantwortung</t>
        </is>
      </c>
      <c r="B8" s="29" t="inlineStr">
        <is>
          <t>Die Ergebnisse ersetzen keine Steuer- oder Finanzberatung. Stimmen Sie Annahmen, Fördermittel, Diskontierungssätze und Investitionsentscheidungen mit Controlling, Steuerberatung und Geschäftsführung ab.</t>
        </is>
      </c>
    </row>
    <row r="11" ht="42" customHeight="1">
      <c r="A11" s="17" t="inlineStr">
        <is>
          <t>Hinweis</t>
        </is>
      </c>
      <c r="B11" s="29" t="inlineStr">
        <is>
          <t>Kontrollieren Sie vor Freigabe eines Projekts insbesondere Datenqualität, Planungsprämissen, Abhängigkeiten und Risiken.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2026-09-08T19:38:53Z</dcterms:created>
  <dcterms:modified xmlns:dcterms="http://purl.org/dc/terms/" xmlns:xsi="http://www.w3.org/2001/XMLSchema-instance" xsi:type="dcterms:W3CDTF">2026-09-08T19:38:53Z</dcterms:modified>
</cp:coreProperties>
</file>