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sdaten" sheetId="1" state="visible" r:id="rId1"/>
    <sheet xmlns:r="http://schemas.openxmlformats.org/officeDocument/2006/relationships" name="CpK-Auswertung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'Messdaten'!$A$10:$J$110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E3A47"/>
      <sz val="11"/>
    </font>
    <font>
      <name val="Calibri"/>
      <color rgb="001F2937"/>
      <sz val="10"/>
    </font>
    <font>
      <name val="Calibri"/>
      <b val="1"/>
      <color rgb="00FFFFFF"/>
      <sz val="11"/>
    </font>
    <font>
      <name val="Calibri"/>
      <b val="1"/>
      <color rgb="001F2937"/>
      <sz val="14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D4A017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2E3A47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0" fontId="0" fillId="5" borderId="0" pivotButton="0" quotePrefix="0" xfId="0"/>
    <xf numFmtId="0" fontId="4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2" fontId="3" fillId="8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2" fontId="3" fillId="5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1" fontId="3" fillId="8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center" vertical="center"/>
    </xf>
    <xf numFmtId="166" fontId="3" fillId="8" borderId="1" applyAlignment="1" pivotButton="0" quotePrefix="0" xfId="0">
      <alignment horizontal="center" vertical="center"/>
    </xf>
    <xf numFmtId="2" fontId="5" fillId="8" borderId="1" applyAlignment="1" pivotButton="0" quotePrefix="0" xfId="0">
      <alignment horizontal="center" vertical="center"/>
    </xf>
    <xf numFmtId="2" fontId="5" fillId="5" borderId="1" applyAlignment="1" pivotButton="0" quotePrefix="0" xfId="0">
      <alignment horizontal="center" vertical="center"/>
    </xf>
    <xf numFmtId="10" fontId="3" fillId="8" borderId="1" applyAlignment="1" pivotButton="0" quotePrefix="0" xfId="0">
      <alignment horizontal="center" vertical="center"/>
    </xf>
    <xf numFmtId="10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0" fillId="6" borderId="1" pivotButton="0" quotePrefix="0" xfId="0"/>
  </cellXfs>
  <cellStyles count="1">
    <cellStyle name="Normal" xfId="0" builtinId="0" hidden="0"/>
  </cellStyles>
  <dxfs count="3"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2E3A47"/>
        <sz val="11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Messwerte im Vergleich zu den Spezifikationsgrenzen</a:t>
            </a:r>
          </a:p>
        </rich>
      </tx>
    </title>
    <plotArea>
      <lineChart>
        <grouping val="standard"/>
        <ser>
          <idx val="0"/>
          <order val="0"/>
          <tx>
            <strRef>
              <f>'Messdaten'!F10</f>
            </strRef>
          </tx>
          <spPr>
            <a:ln xmlns:a="http://schemas.openxmlformats.org/drawingml/2006/main" w="25000">
              <a:solidFill>
                <a:srgbClr val="1E293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'Messdaten'!$A$11:$A$110</f>
            </numRef>
          </cat>
          <val>
            <numRef>
              <f>'Messdaten'!$F$11:$F$110</f>
            </numRef>
          </val>
        </ser>
        <ser>
          <idx val="1"/>
          <order val="1"/>
          <tx>
            <strRef>
              <f>'Messdaten'!H10</f>
            </strRef>
          </tx>
          <spPr>
            <a:ln xmlns:a="http://schemas.openxmlformats.org/drawingml/2006/main">
              <a:solidFill>
                <a:srgbClr val="DC262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'Messdaten'!$A$11:$A$110</f>
            </numRef>
          </cat>
          <val>
            <numRef>
              <f>'Messdaten'!$H$11:$H$110</f>
            </numRef>
          </val>
        </ser>
        <ser>
          <idx val="2"/>
          <order val="2"/>
          <tx>
            <strRef>
              <f>'Messdaten'!I10</f>
            </strRef>
          </tx>
          <spPr>
            <a:ln xmlns:a="http://schemas.openxmlformats.org/drawingml/2006/main">
              <a:solidFill>
                <a:srgbClr val="D4A01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'Messdaten'!$A$11:$A$110</f>
            </numRef>
          </cat>
          <val>
            <numRef>
              <f>'Messdaten'!$I$11:$I$110</f>
            </numRef>
          </val>
        </ser>
        <ser>
          <idx val="3"/>
          <order val="3"/>
          <tx>
            <strRef>
              <f>'Messdaten'!J10</f>
            </strRef>
          </tx>
          <spPr>
            <a:ln xmlns:a="http://schemas.openxmlformats.org/drawingml/2006/main">
              <a:solidFill>
                <a:srgbClr val="DC262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'Messdaten'!$A$11:$A$110</f>
            </numRef>
          </cat>
          <val>
            <numRef>
              <f>'Messdaten'!$J$11:$J$110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Mess-ID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Messwert in mm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Cp, Cpu, Cpl und Cpk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'CpK-Auswertung'!E3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'CpK-Auswertung'!$D$4:$D$7</f>
            </numRef>
          </cat>
          <val>
            <numRef>
              <f>'CpK-Auswertung'!$E$4:$E$7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Kennzahl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Kennzahlenwert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504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2" customWidth="1" min="3" max="3"/>
    <col width="15" customWidth="1" min="4" max="4"/>
    <col width="15" customWidth="1" min="5" max="5"/>
    <col width="15" customWidth="1" min="6" max="6"/>
    <col width="22" customWidth="1" min="7" max="7"/>
    <col width="11" customWidth="1" min="8" max="8"/>
    <col width="11" customWidth="1" min="9" max="9"/>
    <col width="11" customWidth="1" min="10" max="10"/>
  </cols>
  <sheetData>
    <row r="1" ht="28" customHeight="1">
      <c r="A1" s="1" t="inlineStr">
        <is>
          <t>CpK-Wert berechnen – Messdatenerfassung</t>
        </is>
      </c>
    </row>
    <row r="3">
      <c r="A3" s="2" t="inlineStr">
        <is>
          <t>Merkmal</t>
        </is>
      </c>
      <c r="B3" s="3" t="inlineStr">
        <is>
          <t>Außendurchmesser Welle</t>
        </is>
      </c>
      <c r="D3" s="2" t="inlineStr">
        <is>
          <t>Einheit</t>
        </is>
      </c>
      <c r="E3" s="3" t="inlineStr">
        <is>
          <t>mm</t>
        </is>
      </c>
      <c r="G3" s="2" t="inlineStr">
        <is>
          <t>Untere Spezifikationsgrenze (LSL)</t>
        </is>
      </c>
      <c r="H3" s="4" t="n">
        <v>9.9</v>
      </c>
    </row>
    <row r="4">
      <c r="A4" s="2" t="inlineStr">
        <is>
          <t>Zielwert</t>
        </is>
      </c>
      <c r="B4" s="4" t="n">
        <v>10</v>
      </c>
      <c r="D4" s="2" t="inlineStr">
        <is>
          <t>Obere Spezifikationsgrenze (USL)</t>
        </is>
      </c>
      <c r="E4" s="4" t="n">
        <v>10.1</v>
      </c>
      <c r="G4" s="2" t="inlineStr">
        <is>
          <t>Prüfdatum</t>
        </is>
      </c>
      <c r="H4" s="5" t="n">
        <v>46261</v>
      </c>
    </row>
    <row r="5">
      <c r="A5" s="2" t="inlineStr">
        <is>
          <t>Messmittel</t>
        </is>
      </c>
      <c r="B5" s="3" t="inlineStr">
        <is>
          <t>Bügelmessschraube 0–25 mm</t>
        </is>
      </c>
      <c r="D5" s="2" t="inlineStr">
        <is>
          <t>Prüfmittel-Nr.</t>
        </is>
      </c>
      <c r="E5" s="3" t="inlineStr">
        <is>
          <t>PM-2026-014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</row>
    <row r="8">
      <c r="A8" s="7" t="inlineStr">
        <is>
          <t>Erfassung der Einzelmessungen</t>
        </is>
      </c>
    </row>
    <row r="10">
      <c r="A10" s="8" t="inlineStr">
        <is>
          <t>Mess-ID</t>
        </is>
      </c>
      <c r="B10" s="8" t="inlineStr">
        <is>
          <t>Datum</t>
        </is>
      </c>
      <c r="C10" s="8" t="inlineStr">
        <is>
          <t>Prüfer/in</t>
        </is>
      </c>
      <c r="D10" s="8" t="inlineStr">
        <is>
          <t>Standort</t>
        </is>
      </c>
      <c r="E10" s="8" t="inlineStr">
        <is>
          <t>Losnummer</t>
        </is>
      </c>
      <c r="F10" s="8" t="inlineStr">
        <is>
          <t>Messwert (mm)</t>
        </is>
      </c>
      <c r="G10" s="8" t="inlineStr">
        <is>
          <t>Spezifikationsstatus</t>
        </is>
      </c>
      <c r="H10" s="8" t="inlineStr">
        <is>
          <t>LSL</t>
        </is>
      </c>
      <c r="I10" s="8" t="inlineStr">
        <is>
          <t>Zielwert</t>
        </is>
      </c>
      <c r="J10" s="8" t="inlineStr">
        <is>
          <t>USL</t>
        </is>
      </c>
    </row>
    <row r="11">
      <c r="A11" s="9" t="inlineStr">
        <is>
          <t>M-001</t>
        </is>
      </c>
      <c r="B11" s="10" t="n">
        <v>46252</v>
      </c>
      <c r="C11" s="3" t="inlineStr">
        <is>
          <t>Anna Schneider</t>
        </is>
      </c>
      <c r="D11" s="9" t="inlineStr">
        <is>
          <t>Berlin</t>
        </is>
      </c>
      <c r="E11" s="9" t="inlineStr">
        <is>
          <t>LOS-2608-A</t>
        </is>
      </c>
      <c r="F11" s="4" t="n">
        <v>9.98</v>
      </c>
      <c r="G11" s="11">
        <f>IF($F11="","",IF(AND($F11&gt;='Messdaten'!$H$3,$F11&lt;='Messdaten'!$E$4),"Innerhalb","Außerhalb"))</f>
        <v/>
      </c>
      <c r="H11" s="12">
        <f>IF($F11="","",'Messdaten'!$H$3)</f>
        <v/>
      </c>
      <c r="I11" s="12">
        <f>IF($F11="","",'Messdaten'!$B$4)</f>
        <v/>
      </c>
      <c r="J11" s="12">
        <f>IF($F11="","",'Messdaten'!$E$4)</f>
        <v/>
      </c>
    </row>
    <row r="12">
      <c r="A12" s="9" t="inlineStr">
        <is>
          <t>M-002</t>
        </is>
      </c>
      <c r="B12" s="10" t="n">
        <v>46252</v>
      </c>
      <c r="C12" s="3" t="inlineStr">
        <is>
          <t>Lukas Weber</t>
        </is>
      </c>
      <c r="D12" s="9" t="inlineStr">
        <is>
          <t>Berlin</t>
        </is>
      </c>
      <c r="E12" s="9" t="inlineStr">
        <is>
          <t>LOS-2608-A</t>
        </is>
      </c>
      <c r="F12" s="4" t="n">
        <v>10.01</v>
      </c>
      <c r="G12" s="13">
        <f>IF($F12="","",IF(AND($F12&gt;='Messdaten'!$H$3,$F12&lt;='Messdaten'!$E$4),"Innerhalb","Außerhalb"))</f>
        <v/>
      </c>
      <c r="H12" s="14">
        <f>IF($F12="","",'Messdaten'!$H$3)</f>
        <v/>
      </c>
      <c r="I12" s="14">
        <f>IF($F12="","",'Messdaten'!$B$4)</f>
        <v/>
      </c>
      <c r="J12" s="14">
        <f>IF($F12="","",'Messdaten'!$E$4)</f>
        <v/>
      </c>
    </row>
    <row r="13">
      <c r="A13" s="9" t="inlineStr">
        <is>
          <t>M-003</t>
        </is>
      </c>
      <c r="B13" s="10" t="n">
        <v>46253</v>
      </c>
      <c r="C13" s="3" t="inlineStr">
        <is>
          <t>Julia Fischer</t>
        </is>
      </c>
      <c r="D13" s="9" t="inlineStr">
        <is>
          <t>München</t>
        </is>
      </c>
      <c r="E13" s="9" t="inlineStr">
        <is>
          <t>LOS-2608-A</t>
        </is>
      </c>
      <c r="F13" s="4" t="n">
        <v>10.03</v>
      </c>
      <c r="G13" s="11">
        <f>IF($F13="","",IF(AND($F13&gt;='Messdaten'!$H$3,$F13&lt;='Messdaten'!$E$4),"Innerhalb","Außerhalb"))</f>
        <v/>
      </c>
      <c r="H13" s="12">
        <f>IF($F13="","",'Messdaten'!$H$3)</f>
        <v/>
      </c>
      <c r="I13" s="12">
        <f>IF($F13="","",'Messdaten'!$B$4)</f>
        <v/>
      </c>
      <c r="J13" s="12">
        <f>IF($F13="","",'Messdaten'!$E$4)</f>
        <v/>
      </c>
    </row>
    <row r="14">
      <c r="A14" s="9" t="inlineStr">
        <is>
          <t>M-004</t>
        </is>
      </c>
      <c r="B14" s="10" t="n">
        <v>46253</v>
      </c>
      <c r="C14" s="3" t="inlineStr">
        <is>
          <t>Maximilian Bauer</t>
        </is>
      </c>
      <c r="D14" s="9" t="inlineStr">
        <is>
          <t>München</t>
        </is>
      </c>
      <c r="E14" s="9" t="inlineStr">
        <is>
          <t>LOS-2608-A</t>
        </is>
      </c>
      <c r="F14" s="4" t="n">
        <v>9.970000000000001</v>
      </c>
      <c r="G14" s="13">
        <f>IF($F14="","",IF(AND($F14&gt;='Messdaten'!$H$3,$F14&lt;='Messdaten'!$E$4),"Innerhalb","Außerhalb"))</f>
        <v/>
      </c>
      <c r="H14" s="14">
        <f>IF($F14="","",'Messdaten'!$H$3)</f>
        <v/>
      </c>
      <c r="I14" s="14">
        <f>IF($F14="","",'Messdaten'!$B$4)</f>
        <v/>
      </c>
      <c r="J14" s="14">
        <f>IF($F14="","",'Messdaten'!$E$4)</f>
        <v/>
      </c>
    </row>
    <row r="15">
      <c r="A15" s="9" t="inlineStr">
        <is>
          <t>M-005</t>
        </is>
      </c>
      <c r="B15" s="10" t="n">
        <v>46254</v>
      </c>
      <c r="C15" s="3" t="inlineStr">
        <is>
          <t>Sophie Wagner</t>
        </is>
      </c>
      <c r="D15" s="9" t="inlineStr">
        <is>
          <t>Hamburg</t>
        </is>
      </c>
      <c r="E15" s="9" t="inlineStr">
        <is>
          <t>LOS-2608-B</t>
        </is>
      </c>
      <c r="F15" s="4" t="n">
        <v>10</v>
      </c>
      <c r="G15" s="11">
        <f>IF($F15="","",IF(AND($F15&gt;='Messdaten'!$H$3,$F15&lt;='Messdaten'!$E$4),"Innerhalb","Außerhalb"))</f>
        <v/>
      </c>
      <c r="H15" s="12">
        <f>IF($F15="","",'Messdaten'!$H$3)</f>
        <v/>
      </c>
      <c r="I15" s="12">
        <f>IF($F15="","",'Messdaten'!$B$4)</f>
        <v/>
      </c>
      <c r="J15" s="12">
        <f>IF($F15="","",'Messdaten'!$E$4)</f>
        <v/>
      </c>
    </row>
    <row r="16">
      <c r="A16" s="9" t="inlineStr">
        <is>
          <t>M-006</t>
        </is>
      </c>
      <c r="B16" s="10" t="n">
        <v>46254</v>
      </c>
      <c r="C16" s="3" t="inlineStr">
        <is>
          <t>Felix Hoffmann</t>
        </is>
      </c>
      <c r="D16" s="9" t="inlineStr">
        <is>
          <t>Hamburg</t>
        </is>
      </c>
      <c r="E16" s="9" t="inlineStr">
        <is>
          <t>LOS-2608-B</t>
        </is>
      </c>
      <c r="F16" s="4" t="n">
        <v>10.02</v>
      </c>
      <c r="G16" s="13">
        <f>IF($F16="","",IF(AND($F16&gt;='Messdaten'!$H$3,$F16&lt;='Messdaten'!$E$4),"Innerhalb","Außerhalb"))</f>
        <v/>
      </c>
      <c r="H16" s="14">
        <f>IF($F16="","",'Messdaten'!$H$3)</f>
        <v/>
      </c>
      <c r="I16" s="14">
        <f>IF($F16="","",'Messdaten'!$B$4)</f>
        <v/>
      </c>
      <c r="J16" s="14">
        <f>IF($F16="","",'Messdaten'!$E$4)</f>
        <v/>
      </c>
    </row>
    <row r="17">
      <c r="A17" s="9" t="inlineStr">
        <is>
          <t>M-007</t>
        </is>
      </c>
      <c r="B17" s="10" t="n">
        <v>46255</v>
      </c>
      <c r="C17" s="3" t="inlineStr">
        <is>
          <t>Laura Becker</t>
        </is>
      </c>
      <c r="D17" s="9" t="inlineStr">
        <is>
          <t>Köln</t>
        </is>
      </c>
      <c r="E17" s="9" t="inlineStr">
        <is>
          <t>LOS-2608-B</t>
        </is>
      </c>
      <c r="F17" s="4" t="n">
        <v>9.949999999999999</v>
      </c>
      <c r="G17" s="11">
        <f>IF($F17="","",IF(AND($F17&gt;='Messdaten'!$H$3,$F17&lt;='Messdaten'!$E$4),"Innerhalb","Außerhalb"))</f>
        <v/>
      </c>
      <c r="H17" s="12">
        <f>IF($F17="","",'Messdaten'!$H$3)</f>
        <v/>
      </c>
      <c r="I17" s="12">
        <f>IF($F17="","",'Messdaten'!$B$4)</f>
        <v/>
      </c>
      <c r="J17" s="12">
        <f>IF($F17="","",'Messdaten'!$E$4)</f>
        <v/>
      </c>
    </row>
    <row r="18">
      <c r="A18" s="9" t="inlineStr">
        <is>
          <t>M-008</t>
        </is>
      </c>
      <c r="B18" s="10" t="n">
        <v>46255</v>
      </c>
      <c r="C18" s="3" t="inlineStr">
        <is>
          <t>Jonas Richter</t>
        </is>
      </c>
      <c r="D18" s="9" t="inlineStr">
        <is>
          <t>Frankfurt</t>
        </is>
      </c>
      <c r="E18" s="9" t="inlineStr">
        <is>
          <t>LOS-2608-B</t>
        </is>
      </c>
      <c r="F18" s="4" t="n">
        <v>10.04</v>
      </c>
      <c r="G18" s="13">
        <f>IF($F18="","",IF(AND($F18&gt;='Messdaten'!$H$3,$F18&lt;='Messdaten'!$E$4),"Innerhalb","Außerhalb"))</f>
        <v/>
      </c>
      <c r="H18" s="14">
        <f>IF($F18="","",'Messdaten'!$H$3)</f>
        <v/>
      </c>
      <c r="I18" s="14">
        <f>IF($F18="","",'Messdaten'!$B$4)</f>
        <v/>
      </c>
      <c r="J18" s="14">
        <f>IF($F18="","",'Messdaten'!$E$4)</f>
        <v/>
      </c>
    </row>
    <row r="19">
      <c r="A19" s="9" t="inlineStr">
        <is>
          <t>M-009</t>
        </is>
      </c>
      <c r="B19" s="10" t="n">
        <v>46258</v>
      </c>
      <c r="C19" s="3" t="inlineStr">
        <is>
          <t>Marie Klein</t>
        </is>
      </c>
      <c r="D19" s="9" t="inlineStr">
        <is>
          <t>Stuttgart</t>
        </is>
      </c>
      <c r="E19" s="9" t="inlineStr">
        <is>
          <t>LOS-2608-C</t>
        </is>
      </c>
      <c r="F19" s="4" t="n">
        <v>9.99</v>
      </c>
      <c r="G19" s="11">
        <f>IF($F19="","",IF(AND($F19&gt;='Messdaten'!$H$3,$F19&lt;='Messdaten'!$E$4),"Innerhalb","Außerhalb"))</f>
        <v/>
      </c>
      <c r="H19" s="12">
        <f>IF($F19="","",'Messdaten'!$H$3)</f>
        <v/>
      </c>
      <c r="I19" s="12">
        <f>IF($F19="","",'Messdaten'!$B$4)</f>
        <v/>
      </c>
      <c r="J19" s="12">
        <f>IF($F19="","",'Messdaten'!$E$4)</f>
        <v/>
      </c>
    </row>
    <row r="20">
      <c r="A20" s="9" t="inlineStr">
        <is>
          <t>M-010</t>
        </is>
      </c>
      <c r="B20" s="10" t="n">
        <v>46258</v>
      </c>
      <c r="C20" s="3" t="inlineStr">
        <is>
          <t>Paul Wolf</t>
        </is>
      </c>
      <c r="D20" s="9" t="inlineStr">
        <is>
          <t>Düsseldorf</t>
        </is>
      </c>
      <c r="E20" s="9" t="inlineStr">
        <is>
          <t>LOS-2608-C</t>
        </is>
      </c>
      <c r="F20" s="4" t="n">
        <v>10.01</v>
      </c>
      <c r="G20" s="13">
        <f>IF($F20="","",IF(AND($F20&gt;='Messdaten'!$H$3,$F20&lt;='Messdaten'!$E$4),"Innerhalb","Außerhalb"))</f>
        <v/>
      </c>
      <c r="H20" s="14">
        <f>IF($F20="","",'Messdaten'!$H$3)</f>
        <v/>
      </c>
      <c r="I20" s="14">
        <f>IF($F20="","",'Messdaten'!$B$4)</f>
        <v/>
      </c>
      <c r="J20" s="14">
        <f>IF($F20="","",'Messdaten'!$E$4)</f>
        <v/>
      </c>
    </row>
    <row r="21">
      <c r="A21" s="9" t="n"/>
      <c r="B21" s="10" t="n"/>
      <c r="C21" s="3" t="n"/>
      <c r="D21" s="9" t="n"/>
      <c r="E21" s="9" t="n"/>
      <c r="F21" s="4" t="n"/>
      <c r="G21" s="11">
        <f>IF($F21="","",IF(AND($F21&gt;='Messdaten'!$H$3,$F21&lt;='Messdaten'!$E$4),"Innerhalb","Außerhalb"))</f>
        <v/>
      </c>
      <c r="H21" s="12">
        <f>IF($F21="","",'Messdaten'!$H$3)</f>
        <v/>
      </c>
      <c r="I21" s="12">
        <f>IF($F21="","",'Messdaten'!$B$4)</f>
        <v/>
      </c>
      <c r="J21" s="12">
        <f>IF($F21="","",'Messdaten'!$E$4)</f>
        <v/>
      </c>
    </row>
    <row r="22">
      <c r="A22" s="9" t="n"/>
      <c r="B22" s="10" t="n"/>
      <c r="C22" s="3" t="n"/>
      <c r="D22" s="9" t="n"/>
      <c r="E22" s="9" t="n"/>
      <c r="F22" s="4" t="n"/>
      <c r="G22" s="13">
        <f>IF($F22="","",IF(AND($F22&gt;='Messdaten'!$H$3,$F22&lt;='Messdaten'!$E$4),"Innerhalb","Außerhalb"))</f>
        <v/>
      </c>
      <c r="H22" s="14">
        <f>IF($F22="","",'Messdaten'!$H$3)</f>
        <v/>
      </c>
      <c r="I22" s="14">
        <f>IF($F22="","",'Messdaten'!$B$4)</f>
        <v/>
      </c>
      <c r="J22" s="14">
        <f>IF($F22="","",'Messdaten'!$E$4)</f>
        <v/>
      </c>
    </row>
    <row r="23">
      <c r="A23" s="9" t="n"/>
      <c r="B23" s="10" t="n"/>
      <c r="C23" s="3" t="n"/>
      <c r="D23" s="9" t="n"/>
      <c r="E23" s="9" t="n"/>
      <c r="F23" s="4" t="n"/>
      <c r="G23" s="11">
        <f>IF($F23="","",IF(AND($F23&gt;='Messdaten'!$H$3,$F23&lt;='Messdaten'!$E$4),"Innerhalb","Außerhalb"))</f>
        <v/>
      </c>
      <c r="H23" s="12">
        <f>IF($F23="","",'Messdaten'!$H$3)</f>
        <v/>
      </c>
      <c r="I23" s="12">
        <f>IF($F23="","",'Messdaten'!$B$4)</f>
        <v/>
      </c>
      <c r="J23" s="12">
        <f>IF($F23="","",'Messdaten'!$E$4)</f>
        <v/>
      </c>
    </row>
    <row r="24">
      <c r="A24" s="9" t="n"/>
      <c r="B24" s="10" t="n"/>
      <c r="C24" s="3" t="n"/>
      <c r="D24" s="9" t="n"/>
      <c r="E24" s="9" t="n"/>
      <c r="F24" s="4" t="n"/>
      <c r="G24" s="13">
        <f>IF($F24="","",IF(AND($F24&gt;='Messdaten'!$H$3,$F24&lt;='Messdaten'!$E$4),"Innerhalb","Außerhalb"))</f>
        <v/>
      </c>
      <c r="H24" s="14">
        <f>IF($F24="","",'Messdaten'!$H$3)</f>
        <v/>
      </c>
      <c r="I24" s="14">
        <f>IF($F24="","",'Messdaten'!$B$4)</f>
        <v/>
      </c>
      <c r="J24" s="14">
        <f>IF($F24="","",'Messdaten'!$E$4)</f>
        <v/>
      </c>
    </row>
    <row r="25">
      <c r="A25" s="9" t="n"/>
      <c r="B25" s="10" t="n"/>
      <c r="C25" s="3" t="n"/>
      <c r="D25" s="9" t="n"/>
      <c r="E25" s="9" t="n"/>
      <c r="F25" s="4" t="n"/>
      <c r="G25" s="11">
        <f>IF($F25="","",IF(AND($F25&gt;='Messdaten'!$H$3,$F25&lt;='Messdaten'!$E$4),"Innerhalb","Außerhalb"))</f>
        <v/>
      </c>
      <c r="H25" s="12">
        <f>IF($F25="","",'Messdaten'!$H$3)</f>
        <v/>
      </c>
      <c r="I25" s="12">
        <f>IF($F25="","",'Messdaten'!$B$4)</f>
        <v/>
      </c>
      <c r="J25" s="12">
        <f>IF($F25="","",'Messdaten'!$E$4)</f>
        <v/>
      </c>
    </row>
    <row r="26">
      <c r="A26" s="9" t="n"/>
      <c r="B26" s="10" t="n"/>
      <c r="C26" s="3" t="n"/>
      <c r="D26" s="9" t="n"/>
      <c r="E26" s="9" t="n"/>
      <c r="F26" s="4" t="n"/>
      <c r="G26" s="13">
        <f>IF($F26="","",IF(AND($F26&gt;='Messdaten'!$H$3,$F26&lt;='Messdaten'!$E$4),"Innerhalb","Außerhalb"))</f>
        <v/>
      </c>
      <c r="H26" s="14">
        <f>IF($F26="","",'Messdaten'!$H$3)</f>
        <v/>
      </c>
      <c r="I26" s="14">
        <f>IF($F26="","",'Messdaten'!$B$4)</f>
        <v/>
      </c>
      <c r="J26" s="14">
        <f>IF($F26="","",'Messdaten'!$E$4)</f>
        <v/>
      </c>
    </row>
    <row r="27">
      <c r="A27" s="9" t="n"/>
      <c r="B27" s="10" t="n"/>
      <c r="C27" s="3" t="n"/>
      <c r="D27" s="9" t="n"/>
      <c r="E27" s="9" t="n"/>
      <c r="F27" s="4" t="n"/>
      <c r="G27" s="11">
        <f>IF($F27="","",IF(AND($F27&gt;='Messdaten'!$H$3,$F27&lt;='Messdaten'!$E$4),"Innerhalb","Außerhalb"))</f>
        <v/>
      </c>
      <c r="H27" s="12">
        <f>IF($F27="","",'Messdaten'!$H$3)</f>
        <v/>
      </c>
      <c r="I27" s="12">
        <f>IF($F27="","",'Messdaten'!$B$4)</f>
        <v/>
      </c>
      <c r="J27" s="12">
        <f>IF($F27="","",'Messdaten'!$E$4)</f>
        <v/>
      </c>
    </row>
    <row r="28">
      <c r="A28" s="9" t="n"/>
      <c r="B28" s="10" t="n"/>
      <c r="C28" s="3" t="n"/>
      <c r="D28" s="9" t="n"/>
      <c r="E28" s="9" t="n"/>
      <c r="F28" s="4" t="n"/>
      <c r="G28" s="13">
        <f>IF($F28="","",IF(AND($F28&gt;='Messdaten'!$H$3,$F28&lt;='Messdaten'!$E$4),"Innerhalb","Außerhalb"))</f>
        <v/>
      </c>
      <c r="H28" s="14">
        <f>IF($F28="","",'Messdaten'!$H$3)</f>
        <v/>
      </c>
      <c r="I28" s="14">
        <f>IF($F28="","",'Messdaten'!$B$4)</f>
        <v/>
      </c>
      <c r="J28" s="14">
        <f>IF($F28="","",'Messdaten'!$E$4)</f>
        <v/>
      </c>
    </row>
    <row r="29">
      <c r="A29" s="9" t="n"/>
      <c r="B29" s="10" t="n"/>
      <c r="C29" s="3" t="n"/>
      <c r="D29" s="9" t="n"/>
      <c r="E29" s="9" t="n"/>
      <c r="F29" s="4" t="n"/>
      <c r="G29" s="11">
        <f>IF($F29="","",IF(AND($F29&gt;='Messdaten'!$H$3,$F29&lt;='Messdaten'!$E$4),"Innerhalb","Außerhalb"))</f>
        <v/>
      </c>
      <c r="H29" s="12">
        <f>IF($F29="","",'Messdaten'!$H$3)</f>
        <v/>
      </c>
      <c r="I29" s="12">
        <f>IF($F29="","",'Messdaten'!$B$4)</f>
        <v/>
      </c>
      <c r="J29" s="12">
        <f>IF($F29="","",'Messdaten'!$E$4)</f>
        <v/>
      </c>
    </row>
    <row r="30">
      <c r="A30" s="9" t="n"/>
      <c r="B30" s="10" t="n"/>
      <c r="C30" s="3" t="n"/>
      <c r="D30" s="9" t="n"/>
      <c r="E30" s="9" t="n"/>
      <c r="F30" s="4" t="n"/>
      <c r="G30" s="13">
        <f>IF($F30="","",IF(AND($F30&gt;='Messdaten'!$H$3,$F30&lt;='Messdaten'!$E$4),"Innerhalb","Außerhalb"))</f>
        <v/>
      </c>
      <c r="H30" s="14">
        <f>IF($F30="","",'Messdaten'!$H$3)</f>
        <v/>
      </c>
      <c r="I30" s="14">
        <f>IF($F30="","",'Messdaten'!$B$4)</f>
        <v/>
      </c>
      <c r="J30" s="14">
        <f>IF($F30="","",'Messdaten'!$E$4)</f>
        <v/>
      </c>
    </row>
    <row r="31">
      <c r="A31" s="9" t="n"/>
      <c r="B31" s="10" t="n"/>
      <c r="C31" s="3" t="n"/>
      <c r="D31" s="9" t="n"/>
      <c r="E31" s="9" t="n"/>
      <c r="F31" s="4" t="n"/>
      <c r="G31" s="11">
        <f>IF($F31="","",IF(AND($F31&gt;='Messdaten'!$H$3,$F31&lt;='Messdaten'!$E$4),"Innerhalb","Außerhalb"))</f>
        <v/>
      </c>
      <c r="H31" s="12">
        <f>IF($F31="","",'Messdaten'!$H$3)</f>
        <v/>
      </c>
      <c r="I31" s="12">
        <f>IF($F31="","",'Messdaten'!$B$4)</f>
        <v/>
      </c>
      <c r="J31" s="12">
        <f>IF($F31="","",'Messdaten'!$E$4)</f>
        <v/>
      </c>
    </row>
    <row r="32">
      <c r="A32" s="9" t="n"/>
      <c r="B32" s="10" t="n"/>
      <c r="C32" s="3" t="n"/>
      <c r="D32" s="9" t="n"/>
      <c r="E32" s="9" t="n"/>
      <c r="F32" s="4" t="n"/>
      <c r="G32" s="13">
        <f>IF($F32="","",IF(AND($F32&gt;='Messdaten'!$H$3,$F32&lt;='Messdaten'!$E$4),"Innerhalb","Außerhalb"))</f>
        <v/>
      </c>
      <c r="H32" s="14">
        <f>IF($F32="","",'Messdaten'!$H$3)</f>
        <v/>
      </c>
      <c r="I32" s="14">
        <f>IF($F32="","",'Messdaten'!$B$4)</f>
        <v/>
      </c>
      <c r="J32" s="14">
        <f>IF($F32="","",'Messdaten'!$E$4)</f>
        <v/>
      </c>
    </row>
    <row r="33">
      <c r="A33" s="9" t="n"/>
      <c r="B33" s="10" t="n"/>
      <c r="C33" s="3" t="n"/>
      <c r="D33" s="9" t="n"/>
      <c r="E33" s="9" t="n"/>
      <c r="F33" s="4" t="n"/>
      <c r="G33" s="11">
        <f>IF($F33="","",IF(AND($F33&gt;='Messdaten'!$H$3,$F33&lt;='Messdaten'!$E$4),"Innerhalb","Außerhalb"))</f>
        <v/>
      </c>
      <c r="H33" s="12">
        <f>IF($F33="","",'Messdaten'!$H$3)</f>
        <v/>
      </c>
      <c r="I33" s="12">
        <f>IF($F33="","",'Messdaten'!$B$4)</f>
        <v/>
      </c>
      <c r="J33" s="12">
        <f>IF($F33="","",'Messdaten'!$E$4)</f>
        <v/>
      </c>
    </row>
    <row r="34">
      <c r="A34" s="9" t="n"/>
      <c r="B34" s="10" t="n"/>
      <c r="C34" s="3" t="n"/>
      <c r="D34" s="9" t="n"/>
      <c r="E34" s="9" t="n"/>
      <c r="F34" s="4" t="n"/>
      <c r="G34" s="13">
        <f>IF($F34="","",IF(AND($F34&gt;='Messdaten'!$H$3,$F34&lt;='Messdaten'!$E$4),"Innerhalb","Außerhalb"))</f>
        <v/>
      </c>
      <c r="H34" s="14">
        <f>IF($F34="","",'Messdaten'!$H$3)</f>
        <v/>
      </c>
      <c r="I34" s="14">
        <f>IF($F34="","",'Messdaten'!$B$4)</f>
        <v/>
      </c>
      <c r="J34" s="14">
        <f>IF($F34="","",'Messdaten'!$E$4)</f>
        <v/>
      </c>
    </row>
    <row r="35">
      <c r="A35" s="9" t="n"/>
      <c r="B35" s="10" t="n"/>
      <c r="C35" s="3" t="n"/>
      <c r="D35" s="9" t="n"/>
      <c r="E35" s="9" t="n"/>
      <c r="F35" s="4" t="n"/>
      <c r="G35" s="11">
        <f>IF($F35="","",IF(AND($F35&gt;='Messdaten'!$H$3,$F35&lt;='Messdaten'!$E$4),"Innerhalb","Außerhalb"))</f>
        <v/>
      </c>
      <c r="H35" s="12">
        <f>IF($F35="","",'Messdaten'!$H$3)</f>
        <v/>
      </c>
      <c r="I35" s="12">
        <f>IF($F35="","",'Messdaten'!$B$4)</f>
        <v/>
      </c>
      <c r="J35" s="12">
        <f>IF($F35="","",'Messdaten'!$E$4)</f>
        <v/>
      </c>
    </row>
    <row r="36">
      <c r="A36" s="9" t="n"/>
      <c r="B36" s="10" t="n"/>
      <c r="C36" s="3" t="n"/>
      <c r="D36" s="9" t="n"/>
      <c r="E36" s="9" t="n"/>
      <c r="F36" s="4" t="n"/>
      <c r="G36" s="13">
        <f>IF($F36="","",IF(AND($F36&gt;='Messdaten'!$H$3,$F36&lt;='Messdaten'!$E$4),"Innerhalb","Außerhalb"))</f>
        <v/>
      </c>
      <c r="H36" s="14">
        <f>IF($F36="","",'Messdaten'!$H$3)</f>
        <v/>
      </c>
      <c r="I36" s="14">
        <f>IF($F36="","",'Messdaten'!$B$4)</f>
        <v/>
      </c>
      <c r="J36" s="14">
        <f>IF($F36="","",'Messdaten'!$E$4)</f>
        <v/>
      </c>
    </row>
    <row r="37">
      <c r="A37" s="9" t="n"/>
      <c r="B37" s="10" t="n"/>
      <c r="C37" s="3" t="n"/>
      <c r="D37" s="9" t="n"/>
      <c r="E37" s="9" t="n"/>
      <c r="F37" s="4" t="n"/>
      <c r="G37" s="11">
        <f>IF($F37="","",IF(AND($F37&gt;='Messdaten'!$H$3,$F37&lt;='Messdaten'!$E$4),"Innerhalb","Außerhalb"))</f>
        <v/>
      </c>
      <c r="H37" s="12">
        <f>IF($F37="","",'Messdaten'!$H$3)</f>
        <v/>
      </c>
      <c r="I37" s="12">
        <f>IF($F37="","",'Messdaten'!$B$4)</f>
        <v/>
      </c>
      <c r="J37" s="12">
        <f>IF($F37="","",'Messdaten'!$E$4)</f>
        <v/>
      </c>
    </row>
    <row r="38">
      <c r="A38" s="9" t="n"/>
      <c r="B38" s="10" t="n"/>
      <c r="C38" s="3" t="n"/>
      <c r="D38" s="9" t="n"/>
      <c r="E38" s="9" t="n"/>
      <c r="F38" s="4" t="n"/>
      <c r="G38" s="13">
        <f>IF($F38="","",IF(AND($F38&gt;='Messdaten'!$H$3,$F38&lt;='Messdaten'!$E$4),"Innerhalb","Außerhalb"))</f>
        <v/>
      </c>
      <c r="H38" s="14">
        <f>IF($F38="","",'Messdaten'!$H$3)</f>
        <v/>
      </c>
      <c r="I38" s="14">
        <f>IF($F38="","",'Messdaten'!$B$4)</f>
        <v/>
      </c>
      <c r="J38" s="14">
        <f>IF($F38="","",'Messdaten'!$E$4)</f>
        <v/>
      </c>
    </row>
    <row r="39">
      <c r="A39" s="9" t="n"/>
      <c r="B39" s="10" t="n"/>
      <c r="C39" s="3" t="n"/>
      <c r="D39" s="9" t="n"/>
      <c r="E39" s="9" t="n"/>
      <c r="F39" s="4" t="n"/>
      <c r="G39" s="11">
        <f>IF($F39="","",IF(AND($F39&gt;='Messdaten'!$H$3,$F39&lt;='Messdaten'!$E$4),"Innerhalb","Außerhalb"))</f>
        <v/>
      </c>
      <c r="H39" s="12">
        <f>IF($F39="","",'Messdaten'!$H$3)</f>
        <v/>
      </c>
      <c r="I39" s="12">
        <f>IF($F39="","",'Messdaten'!$B$4)</f>
        <v/>
      </c>
      <c r="J39" s="12">
        <f>IF($F39="","",'Messdaten'!$E$4)</f>
        <v/>
      </c>
    </row>
    <row r="40">
      <c r="A40" s="9" t="n"/>
      <c r="B40" s="10" t="n"/>
      <c r="C40" s="3" t="n"/>
      <c r="D40" s="9" t="n"/>
      <c r="E40" s="9" t="n"/>
      <c r="F40" s="4" t="n"/>
      <c r="G40" s="13">
        <f>IF($F40="","",IF(AND($F40&gt;='Messdaten'!$H$3,$F40&lt;='Messdaten'!$E$4),"Innerhalb","Außerhalb"))</f>
        <v/>
      </c>
      <c r="H40" s="14">
        <f>IF($F40="","",'Messdaten'!$H$3)</f>
        <v/>
      </c>
      <c r="I40" s="14">
        <f>IF($F40="","",'Messdaten'!$B$4)</f>
        <v/>
      </c>
      <c r="J40" s="14">
        <f>IF($F40="","",'Messdaten'!$E$4)</f>
        <v/>
      </c>
    </row>
    <row r="41">
      <c r="A41" s="9" t="n"/>
      <c r="B41" s="10" t="n"/>
      <c r="C41" s="3" t="n"/>
      <c r="D41" s="9" t="n"/>
      <c r="E41" s="9" t="n"/>
      <c r="F41" s="4" t="n"/>
      <c r="G41" s="11">
        <f>IF($F41="","",IF(AND($F41&gt;='Messdaten'!$H$3,$F41&lt;='Messdaten'!$E$4),"Innerhalb","Außerhalb"))</f>
        <v/>
      </c>
      <c r="H41" s="12">
        <f>IF($F41="","",'Messdaten'!$H$3)</f>
        <v/>
      </c>
      <c r="I41" s="12">
        <f>IF($F41="","",'Messdaten'!$B$4)</f>
        <v/>
      </c>
      <c r="J41" s="12">
        <f>IF($F41="","",'Messdaten'!$E$4)</f>
        <v/>
      </c>
    </row>
    <row r="42">
      <c r="A42" s="9" t="n"/>
      <c r="B42" s="10" t="n"/>
      <c r="C42" s="3" t="n"/>
      <c r="D42" s="9" t="n"/>
      <c r="E42" s="9" t="n"/>
      <c r="F42" s="4" t="n"/>
      <c r="G42" s="13">
        <f>IF($F42="","",IF(AND($F42&gt;='Messdaten'!$H$3,$F42&lt;='Messdaten'!$E$4),"Innerhalb","Außerhalb"))</f>
        <v/>
      </c>
      <c r="H42" s="14">
        <f>IF($F42="","",'Messdaten'!$H$3)</f>
        <v/>
      </c>
      <c r="I42" s="14">
        <f>IF($F42="","",'Messdaten'!$B$4)</f>
        <v/>
      </c>
      <c r="J42" s="14">
        <f>IF($F42="","",'Messdaten'!$E$4)</f>
        <v/>
      </c>
    </row>
    <row r="43">
      <c r="A43" s="9" t="n"/>
      <c r="B43" s="10" t="n"/>
      <c r="C43" s="3" t="n"/>
      <c r="D43" s="9" t="n"/>
      <c r="E43" s="9" t="n"/>
      <c r="F43" s="4" t="n"/>
      <c r="G43" s="11">
        <f>IF($F43="","",IF(AND($F43&gt;='Messdaten'!$H$3,$F43&lt;='Messdaten'!$E$4),"Innerhalb","Außerhalb"))</f>
        <v/>
      </c>
      <c r="H43" s="12">
        <f>IF($F43="","",'Messdaten'!$H$3)</f>
        <v/>
      </c>
      <c r="I43" s="12">
        <f>IF($F43="","",'Messdaten'!$B$4)</f>
        <v/>
      </c>
      <c r="J43" s="12">
        <f>IF($F43="","",'Messdaten'!$E$4)</f>
        <v/>
      </c>
    </row>
    <row r="44">
      <c r="A44" s="9" t="n"/>
      <c r="B44" s="10" t="n"/>
      <c r="C44" s="3" t="n"/>
      <c r="D44" s="9" t="n"/>
      <c r="E44" s="9" t="n"/>
      <c r="F44" s="4" t="n"/>
      <c r="G44" s="13">
        <f>IF($F44="","",IF(AND($F44&gt;='Messdaten'!$H$3,$F44&lt;='Messdaten'!$E$4),"Innerhalb","Außerhalb"))</f>
        <v/>
      </c>
      <c r="H44" s="14">
        <f>IF($F44="","",'Messdaten'!$H$3)</f>
        <v/>
      </c>
      <c r="I44" s="14">
        <f>IF($F44="","",'Messdaten'!$B$4)</f>
        <v/>
      </c>
      <c r="J44" s="14">
        <f>IF($F44="","",'Messdaten'!$E$4)</f>
        <v/>
      </c>
    </row>
    <row r="45">
      <c r="A45" s="9" t="n"/>
      <c r="B45" s="10" t="n"/>
      <c r="C45" s="3" t="n"/>
      <c r="D45" s="9" t="n"/>
      <c r="E45" s="9" t="n"/>
      <c r="F45" s="4" t="n"/>
      <c r="G45" s="11">
        <f>IF($F45="","",IF(AND($F45&gt;='Messdaten'!$H$3,$F45&lt;='Messdaten'!$E$4),"Innerhalb","Außerhalb"))</f>
        <v/>
      </c>
      <c r="H45" s="12">
        <f>IF($F45="","",'Messdaten'!$H$3)</f>
        <v/>
      </c>
      <c r="I45" s="12">
        <f>IF($F45="","",'Messdaten'!$B$4)</f>
        <v/>
      </c>
      <c r="J45" s="12">
        <f>IF($F45="","",'Messdaten'!$E$4)</f>
        <v/>
      </c>
    </row>
    <row r="46">
      <c r="A46" s="9" t="n"/>
      <c r="B46" s="10" t="n"/>
      <c r="C46" s="3" t="n"/>
      <c r="D46" s="9" t="n"/>
      <c r="E46" s="9" t="n"/>
      <c r="F46" s="4" t="n"/>
      <c r="G46" s="13">
        <f>IF($F46="","",IF(AND($F46&gt;='Messdaten'!$H$3,$F46&lt;='Messdaten'!$E$4),"Innerhalb","Außerhalb"))</f>
        <v/>
      </c>
      <c r="H46" s="14">
        <f>IF($F46="","",'Messdaten'!$H$3)</f>
        <v/>
      </c>
      <c r="I46" s="14">
        <f>IF($F46="","",'Messdaten'!$B$4)</f>
        <v/>
      </c>
      <c r="J46" s="14">
        <f>IF($F46="","",'Messdaten'!$E$4)</f>
        <v/>
      </c>
    </row>
    <row r="47">
      <c r="A47" s="9" t="n"/>
      <c r="B47" s="10" t="n"/>
      <c r="C47" s="3" t="n"/>
      <c r="D47" s="9" t="n"/>
      <c r="E47" s="9" t="n"/>
      <c r="F47" s="4" t="n"/>
      <c r="G47" s="11">
        <f>IF($F47="","",IF(AND($F47&gt;='Messdaten'!$H$3,$F47&lt;='Messdaten'!$E$4),"Innerhalb","Außerhalb"))</f>
        <v/>
      </c>
      <c r="H47" s="12">
        <f>IF($F47="","",'Messdaten'!$H$3)</f>
        <v/>
      </c>
      <c r="I47" s="12">
        <f>IF($F47="","",'Messdaten'!$B$4)</f>
        <v/>
      </c>
      <c r="J47" s="12">
        <f>IF($F47="","",'Messdaten'!$E$4)</f>
        <v/>
      </c>
    </row>
    <row r="48">
      <c r="A48" s="9" t="n"/>
      <c r="B48" s="10" t="n"/>
      <c r="C48" s="3" t="n"/>
      <c r="D48" s="9" t="n"/>
      <c r="E48" s="9" t="n"/>
      <c r="F48" s="4" t="n"/>
      <c r="G48" s="13">
        <f>IF($F48="","",IF(AND($F48&gt;='Messdaten'!$H$3,$F48&lt;='Messdaten'!$E$4),"Innerhalb","Außerhalb"))</f>
        <v/>
      </c>
      <c r="H48" s="14">
        <f>IF($F48="","",'Messdaten'!$H$3)</f>
        <v/>
      </c>
      <c r="I48" s="14">
        <f>IF($F48="","",'Messdaten'!$B$4)</f>
        <v/>
      </c>
      <c r="J48" s="14">
        <f>IF($F48="","",'Messdaten'!$E$4)</f>
        <v/>
      </c>
    </row>
    <row r="49">
      <c r="A49" s="9" t="n"/>
      <c r="B49" s="10" t="n"/>
      <c r="C49" s="3" t="n"/>
      <c r="D49" s="9" t="n"/>
      <c r="E49" s="9" t="n"/>
      <c r="F49" s="4" t="n"/>
      <c r="G49" s="11">
        <f>IF($F49="","",IF(AND($F49&gt;='Messdaten'!$H$3,$F49&lt;='Messdaten'!$E$4),"Innerhalb","Außerhalb"))</f>
        <v/>
      </c>
      <c r="H49" s="12">
        <f>IF($F49="","",'Messdaten'!$H$3)</f>
        <v/>
      </c>
      <c r="I49" s="12">
        <f>IF($F49="","",'Messdaten'!$B$4)</f>
        <v/>
      </c>
      <c r="J49" s="12">
        <f>IF($F49="","",'Messdaten'!$E$4)</f>
        <v/>
      </c>
    </row>
    <row r="50">
      <c r="A50" s="9" t="n"/>
      <c r="B50" s="10" t="n"/>
      <c r="C50" s="3" t="n"/>
      <c r="D50" s="9" t="n"/>
      <c r="E50" s="9" t="n"/>
      <c r="F50" s="4" t="n"/>
      <c r="G50" s="13">
        <f>IF($F50="","",IF(AND($F50&gt;='Messdaten'!$H$3,$F50&lt;='Messdaten'!$E$4),"Innerhalb","Außerhalb"))</f>
        <v/>
      </c>
      <c r="H50" s="14">
        <f>IF($F50="","",'Messdaten'!$H$3)</f>
        <v/>
      </c>
      <c r="I50" s="14">
        <f>IF($F50="","",'Messdaten'!$B$4)</f>
        <v/>
      </c>
      <c r="J50" s="14">
        <f>IF($F50="","",'Messdaten'!$E$4)</f>
        <v/>
      </c>
    </row>
    <row r="51">
      <c r="A51" s="9" t="n"/>
      <c r="B51" s="10" t="n"/>
      <c r="C51" s="3" t="n"/>
      <c r="D51" s="9" t="n"/>
      <c r="E51" s="9" t="n"/>
      <c r="F51" s="4" t="n"/>
      <c r="G51" s="11">
        <f>IF($F51="","",IF(AND($F51&gt;='Messdaten'!$H$3,$F51&lt;='Messdaten'!$E$4),"Innerhalb","Außerhalb"))</f>
        <v/>
      </c>
      <c r="H51" s="12">
        <f>IF($F51="","",'Messdaten'!$H$3)</f>
        <v/>
      </c>
      <c r="I51" s="12">
        <f>IF($F51="","",'Messdaten'!$B$4)</f>
        <v/>
      </c>
      <c r="J51" s="12">
        <f>IF($F51="","",'Messdaten'!$E$4)</f>
        <v/>
      </c>
    </row>
    <row r="52">
      <c r="A52" s="9" t="n"/>
      <c r="B52" s="10" t="n"/>
      <c r="C52" s="3" t="n"/>
      <c r="D52" s="9" t="n"/>
      <c r="E52" s="9" t="n"/>
      <c r="F52" s="4" t="n"/>
      <c r="G52" s="13">
        <f>IF($F52="","",IF(AND($F52&gt;='Messdaten'!$H$3,$F52&lt;='Messdaten'!$E$4),"Innerhalb","Außerhalb"))</f>
        <v/>
      </c>
      <c r="H52" s="14">
        <f>IF($F52="","",'Messdaten'!$H$3)</f>
        <v/>
      </c>
      <c r="I52" s="14">
        <f>IF($F52="","",'Messdaten'!$B$4)</f>
        <v/>
      </c>
      <c r="J52" s="14">
        <f>IF($F52="","",'Messdaten'!$E$4)</f>
        <v/>
      </c>
    </row>
    <row r="53">
      <c r="A53" s="9" t="n"/>
      <c r="B53" s="10" t="n"/>
      <c r="C53" s="3" t="n"/>
      <c r="D53" s="9" t="n"/>
      <c r="E53" s="9" t="n"/>
      <c r="F53" s="4" t="n"/>
      <c r="G53" s="11">
        <f>IF($F53="","",IF(AND($F53&gt;='Messdaten'!$H$3,$F53&lt;='Messdaten'!$E$4),"Innerhalb","Außerhalb"))</f>
        <v/>
      </c>
      <c r="H53" s="12">
        <f>IF($F53="","",'Messdaten'!$H$3)</f>
        <v/>
      </c>
      <c r="I53" s="12">
        <f>IF($F53="","",'Messdaten'!$B$4)</f>
        <v/>
      </c>
      <c r="J53" s="12">
        <f>IF($F53="","",'Messdaten'!$E$4)</f>
        <v/>
      </c>
    </row>
    <row r="54">
      <c r="A54" s="9" t="n"/>
      <c r="B54" s="10" t="n"/>
      <c r="C54" s="3" t="n"/>
      <c r="D54" s="9" t="n"/>
      <c r="E54" s="9" t="n"/>
      <c r="F54" s="4" t="n"/>
      <c r="G54" s="13">
        <f>IF($F54="","",IF(AND($F54&gt;='Messdaten'!$H$3,$F54&lt;='Messdaten'!$E$4),"Innerhalb","Außerhalb"))</f>
        <v/>
      </c>
      <c r="H54" s="14">
        <f>IF($F54="","",'Messdaten'!$H$3)</f>
        <v/>
      </c>
      <c r="I54" s="14">
        <f>IF($F54="","",'Messdaten'!$B$4)</f>
        <v/>
      </c>
      <c r="J54" s="14">
        <f>IF($F54="","",'Messdaten'!$E$4)</f>
        <v/>
      </c>
    </row>
    <row r="55">
      <c r="A55" s="9" t="n"/>
      <c r="B55" s="10" t="n"/>
      <c r="C55" s="3" t="n"/>
      <c r="D55" s="9" t="n"/>
      <c r="E55" s="9" t="n"/>
      <c r="F55" s="4" t="n"/>
      <c r="G55" s="11">
        <f>IF($F55="","",IF(AND($F55&gt;='Messdaten'!$H$3,$F55&lt;='Messdaten'!$E$4),"Innerhalb","Außerhalb"))</f>
        <v/>
      </c>
      <c r="H55" s="12">
        <f>IF($F55="","",'Messdaten'!$H$3)</f>
        <v/>
      </c>
      <c r="I55" s="12">
        <f>IF($F55="","",'Messdaten'!$B$4)</f>
        <v/>
      </c>
      <c r="J55" s="12">
        <f>IF($F55="","",'Messdaten'!$E$4)</f>
        <v/>
      </c>
    </row>
    <row r="56">
      <c r="A56" s="9" t="n"/>
      <c r="B56" s="10" t="n"/>
      <c r="C56" s="3" t="n"/>
      <c r="D56" s="9" t="n"/>
      <c r="E56" s="9" t="n"/>
      <c r="F56" s="4" t="n"/>
      <c r="G56" s="13">
        <f>IF($F56="","",IF(AND($F56&gt;='Messdaten'!$H$3,$F56&lt;='Messdaten'!$E$4),"Innerhalb","Außerhalb"))</f>
        <v/>
      </c>
      <c r="H56" s="14">
        <f>IF($F56="","",'Messdaten'!$H$3)</f>
        <v/>
      </c>
      <c r="I56" s="14">
        <f>IF($F56="","",'Messdaten'!$B$4)</f>
        <v/>
      </c>
      <c r="J56" s="14">
        <f>IF($F56="","",'Messdaten'!$E$4)</f>
        <v/>
      </c>
    </row>
    <row r="57">
      <c r="A57" s="9" t="n"/>
      <c r="B57" s="10" t="n"/>
      <c r="C57" s="3" t="n"/>
      <c r="D57" s="9" t="n"/>
      <c r="E57" s="9" t="n"/>
      <c r="F57" s="4" t="n"/>
      <c r="G57" s="11">
        <f>IF($F57="","",IF(AND($F57&gt;='Messdaten'!$H$3,$F57&lt;='Messdaten'!$E$4),"Innerhalb","Außerhalb"))</f>
        <v/>
      </c>
      <c r="H57" s="12">
        <f>IF($F57="","",'Messdaten'!$H$3)</f>
        <v/>
      </c>
      <c r="I57" s="12">
        <f>IF($F57="","",'Messdaten'!$B$4)</f>
        <v/>
      </c>
      <c r="J57" s="12">
        <f>IF($F57="","",'Messdaten'!$E$4)</f>
        <v/>
      </c>
    </row>
    <row r="58">
      <c r="A58" s="9" t="n"/>
      <c r="B58" s="10" t="n"/>
      <c r="C58" s="3" t="n"/>
      <c r="D58" s="9" t="n"/>
      <c r="E58" s="9" t="n"/>
      <c r="F58" s="4" t="n"/>
      <c r="G58" s="13">
        <f>IF($F58="","",IF(AND($F58&gt;='Messdaten'!$H$3,$F58&lt;='Messdaten'!$E$4),"Innerhalb","Außerhalb"))</f>
        <v/>
      </c>
      <c r="H58" s="14">
        <f>IF($F58="","",'Messdaten'!$H$3)</f>
        <v/>
      </c>
      <c r="I58" s="14">
        <f>IF($F58="","",'Messdaten'!$B$4)</f>
        <v/>
      </c>
      <c r="J58" s="14">
        <f>IF($F58="","",'Messdaten'!$E$4)</f>
        <v/>
      </c>
    </row>
    <row r="59">
      <c r="A59" s="9" t="n"/>
      <c r="B59" s="10" t="n"/>
      <c r="C59" s="3" t="n"/>
      <c r="D59" s="9" t="n"/>
      <c r="E59" s="9" t="n"/>
      <c r="F59" s="4" t="n"/>
      <c r="G59" s="11">
        <f>IF($F59="","",IF(AND($F59&gt;='Messdaten'!$H$3,$F59&lt;='Messdaten'!$E$4),"Innerhalb","Außerhalb"))</f>
        <v/>
      </c>
      <c r="H59" s="12">
        <f>IF($F59="","",'Messdaten'!$H$3)</f>
        <v/>
      </c>
      <c r="I59" s="12">
        <f>IF($F59="","",'Messdaten'!$B$4)</f>
        <v/>
      </c>
      <c r="J59" s="12">
        <f>IF($F59="","",'Messdaten'!$E$4)</f>
        <v/>
      </c>
    </row>
    <row r="60">
      <c r="A60" s="9" t="n"/>
      <c r="B60" s="10" t="n"/>
      <c r="C60" s="3" t="n"/>
      <c r="D60" s="9" t="n"/>
      <c r="E60" s="9" t="n"/>
      <c r="F60" s="4" t="n"/>
      <c r="G60" s="13">
        <f>IF($F60="","",IF(AND($F60&gt;='Messdaten'!$H$3,$F60&lt;='Messdaten'!$E$4),"Innerhalb","Außerhalb"))</f>
        <v/>
      </c>
      <c r="H60" s="14">
        <f>IF($F60="","",'Messdaten'!$H$3)</f>
        <v/>
      </c>
      <c r="I60" s="14">
        <f>IF($F60="","",'Messdaten'!$B$4)</f>
        <v/>
      </c>
      <c r="J60" s="14">
        <f>IF($F60="","",'Messdaten'!$E$4)</f>
        <v/>
      </c>
    </row>
    <row r="61">
      <c r="A61" s="9" t="n"/>
      <c r="B61" s="10" t="n"/>
      <c r="C61" s="3" t="n"/>
      <c r="D61" s="9" t="n"/>
      <c r="E61" s="9" t="n"/>
      <c r="F61" s="4" t="n"/>
      <c r="G61" s="11">
        <f>IF($F61="","",IF(AND($F61&gt;='Messdaten'!$H$3,$F61&lt;='Messdaten'!$E$4),"Innerhalb","Außerhalb"))</f>
        <v/>
      </c>
      <c r="H61" s="12">
        <f>IF($F61="","",'Messdaten'!$H$3)</f>
        <v/>
      </c>
      <c r="I61" s="12">
        <f>IF($F61="","",'Messdaten'!$B$4)</f>
        <v/>
      </c>
      <c r="J61" s="12">
        <f>IF($F61="","",'Messdaten'!$E$4)</f>
        <v/>
      </c>
    </row>
    <row r="62">
      <c r="A62" s="9" t="n"/>
      <c r="B62" s="10" t="n"/>
      <c r="C62" s="3" t="n"/>
      <c r="D62" s="9" t="n"/>
      <c r="E62" s="9" t="n"/>
      <c r="F62" s="4" t="n"/>
      <c r="G62" s="13">
        <f>IF($F62="","",IF(AND($F62&gt;='Messdaten'!$H$3,$F62&lt;='Messdaten'!$E$4),"Innerhalb","Außerhalb"))</f>
        <v/>
      </c>
      <c r="H62" s="14">
        <f>IF($F62="","",'Messdaten'!$H$3)</f>
        <v/>
      </c>
      <c r="I62" s="14">
        <f>IF($F62="","",'Messdaten'!$B$4)</f>
        <v/>
      </c>
      <c r="J62" s="14">
        <f>IF($F62="","",'Messdaten'!$E$4)</f>
        <v/>
      </c>
    </row>
    <row r="63">
      <c r="A63" s="9" t="n"/>
      <c r="B63" s="10" t="n"/>
      <c r="C63" s="3" t="n"/>
      <c r="D63" s="9" t="n"/>
      <c r="E63" s="9" t="n"/>
      <c r="F63" s="4" t="n"/>
      <c r="G63" s="11">
        <f>IF($F63="","",IF(AND($F63&gt;='Messdaten'!$H$3,$F63&lt;='Messdaten'!$E$4),"Innerhalb","Außerhalb"))</f>
        <v/>
      </c>
      <c r="H63" s="12">
        <f>IF($F63="","",'Messdaten'!$H$3)</f>
        <v/>
      </c>
      <c r="I63" s="12">
        <f>IF($F63="","",'Messdaten'!$B$4)</f>
        <v/>
      </c>
      <c r="J63" s="12">
        <f>IF($F63="","",'Messdaten'!$E$4)</f>
        <v/>
      </c>
    </row>
    <row r="64">
      <c r="A64" s="9" t="n"/>
      <c r="B64" s="10" t="n"/>
      <c r="C64" s="3" t="n"/>
      <c r="D64" s="9" t="n"/>
      <c r="E64" s="9" t="n"/>
      <c r="F64" s="4" t="n"/>
      <c r="G64" s="13">
        <f>IF($F64="","",IF(AND($F64&gt;='Messdaten'!$H$3,$F64&lt;='Messdaten'!$E$4),"Innerhalb","Außerhalb"))</f>
        <v/>
      </c>
      <c r="H64" s="14">
        <f>IF($F64="","",'Messdaten'!$H$3)</f>
        <v/>
      </c>
      <c r="I64" s="14">
        <f>IF($F64="","",'Messdaten'!$B$4)</f>
        <v/>
      </c>
      <c r="J64" s="14">
        <f>IF($F64="","",'Messdaten'!$E$4)</f>
        <v/>
      </c>
    </row>
    <row r="65">
      <c r="A65" s="9" t="n"/>
      <c r="B65" s="10" t="n"/>
      <c r="C65" s="3" t="n"/>
      <c r="D65" s="9" t="n"/>
      <c r="E65" s="9" t="n"/>
      <c r="F65" s="4" t="n"/>
      <c r="G65" s="11">
        <f>IF($F65="","",IF(AND($F65&gt;='Messdaten'!$H$3,$F65&lt;='Messdaten'!$E$4),"Innerhalb","Außerhalb"))</f>
        <v/>
      </c>
      <c r="H65" s="12">
        <f>IF($F65="","",'Messdaten'!$H$3)</f>
        <v/>
      </c>
      <c r="I65" s="12">
        <f>IF($F65="","",'Messdaten'!$B$4)</f>
        <v/>
      </c>
      <c r="J65" s="12">
        <f>IF($F65="","",'Messdaten'!$E$4)</f>
        <v/>
      </c>
    </row>
    <row r="66">
      <c r="A66" s="9" t="n"/>
      <c r="B66" s="10" t="n"/>
      <c r="C66" s="3" t="n"/>
      <c r="D66" s="9" t="n"/>
      <c r="E66" s="9" t="n"/>
      <c r="F66" s="4" t="n"/>
      <c r="G66" s="13">
        <f>IF($F66="","",IF(AND($F66&gt;='Messdaten'!$H$3,$F66&lt;='Messdaten'!$E$4),"Innerhalb","Außerhalb"))</f>
        <v/>
      </c>
      <c r="H66" s="14">
        <f>IF($F66="","",'Messdaten'!$H$3)</f>
        <v/>
      </c>
      <c r="I66" s="14">
        <f>IF($F66="","",'Messdaten'!$B$4)</f>
        <v/>
      </c>
      <c r="J66" s="14">
        <f>IF($F66="","",'Messdaten'!$E$4)</f>
        <v/>
      </c>
    </row>
    <row r="67">
      <c r="A67" s="9" t="n"/>
      <c r="B67" s="10" t="n"/>
      <c r="C67" s="3" t="n"/>
      <c r="D67" s="9" t="n"/>
      <c r="E67" s="9" t="n"/>
      <c r="F67" s="4" t="n"/>
      <c r="G67" s="11">
        <f>IF($F67="","",IF(AND($F67&gt;='Messdaten'!$H$3,$F67&lt;='Messdaten'!$E$4),"Innerhalb","Außerhalb"))</f>
        <v/>
      </c>
      <c r="H67" s="12">
        <f>IF($F67="","",'Messdaten'!$H$3)</f>
        <v/>
      </c>
      <c r="I67" s="12">
        <f>IF($F67="","",'Messdaten'!$B$4)</f>
        <v/>
      </c>
      <c r="J67" s="12">
        <f>IF($F67="","",'Messdaten'!$E$4)</f>
        <v/>
      </c>
    </row>
    <row r="68">
      <c r="A68" s="9" t="n"/>
      <c r="B68" s="10" t="n"/>
      <c r="C68" s="3" t="n"/>
      <c r="D68" s="9" t="n"/>
      <c r="E68" s="9" t="n"/>
      <c r="F68" s="4" t="n"/>
      <c r="G68" s="13">
        <f>IF($F68="","",IF(AND($F68&gt;='Messdaten'!$H$3,$F68&lt;='Messdaten'!$E$4),"Innerhalb","Außerhalb"))</f>
        <v/>
      </c>
      <c r="H68" s="14">
        <f>IF($F68="","",'Messdaten'!$H$3)</f>
        <v/>
      </c>
      <c r="I68" s="14">
        <f>IF($F68="","",'Messdaten'!$B$4)</f>
        <v/>
      </c>
      <c r="J68" s="14">
        <f>IF($F68="","",'Messdaten'!$E$4)</f>
        <v/>
      </c>
    </row>
    <row r="69">
      <c r="A69" s="9" t="n"/>
      <c r="B69" s="10" t="n"/>
      <c r="C69" s="3" t="n"/>
      <c r="D69" s="9" t="n"/>
      <c r="E69" s="9" t="n"/>
      <c r="F69" s="4" t="n"/>
      <c r="G69" s="11">
        <f>IF($F69="","",IF(AND($F69&gt;='Messdaten'!$H$3,$F69&lt;='Messdaten'!$E$4),"Innerhalb","Außerhalb"))</f>
        <v/>
      </c>
      <c r="H69" s="12">
        <f>IF($F69="","",'Messdaten'!$H$3)</f>
        <v/>
      </c>
      <c r="I69" s="12">
        <f>IF($F69="","",'Messdaten'!$B$4)</f>
        <v/>
      </c>
      <c r="J69" s="12">
        <f>IF($F69="","",'Messdaten'!$E$4)</f>
        <v/>
      </c>
    </row>
    <row r="70">
      <c r="A70" s="9" t="n"/>
      <c r="B70" s="10" t="n"/>
      <c r="C70" s="3" t="n"/>
      <c r="D70" s="9" t="n"/>
      <c r="E70" s="9" t="n"/>
      <c r="F70" s="4" t="n"/>
      <c r="G70" s="13">
        <f>IF($F70="","",IF(AND($F70&gt;='Messdaten'!$H$3,$F70&lt;='Messdaten'!$E$4),"Innerhalb","Außerhalb"))</f>
        <v/>
      </c>
      <c r="H70" s="14">
        <f>IF($F70="","",'Messdaten'!$H$3)</f>
        <v/>
      </c>
      <c r="I70" s="14">
        <f>IF($F70="","",'Messdaten'!$B$4)</f>
        <v/>
      </c>
      <c r="J70" s="14">
        <f>IF($F70="","",'Messdaten'!$E$4)</f>
        <v/>
      </c>
    </row>
    <row r="71">
      <c r="A71" s="9" t="n"/>
      <c r="B71" s="10" t="n"/>
      <c r="C71" s="3" t="n"/>
      <c r="D71" s="9" t="n"/>
      <c r="E71" s="9" t="n"/>
      <c r="F71" s="4" t="n"/>
      <c r="G71" s="11">
        <f>IF($F71="","",IF(AND($F71&gt;='Messdaten'!$H$3,$F71&lt;='Messdaten'!$E$4),"Innerhalb","Außerhalb"))</f>
        <v/>
      </c>
      <c r="H71" s="12">
        <f>IF($F71="","",'Messdaten'!$H$3)</f>
        <v/>
      </c>
      <c r="I71" s="12">
        <f>IF($F71="","",'Messdaten'!$B$4)</f>
        <v/>
      </c>
      <c r="J71" s="12">
        <f>IF($F71="","",'Messdaten'!$E$4)</f>
        <v/>
      </c>
    </row>
    <row r="72">
      <c r="A72" s="9" t="n"/>
      <c r="B72" s="10" t="n"/>
      <c r="C72" s="3" t="n"/>
      <c r="D72" s="9" t="n"/>
      <c r="E72" s="9" t="n"/>
      <c r="F72" s="4" t="n"/>
      <c r="G72" s="13">
        <f>IF($F72="","",IF(AND($F72&gt;='Messdaten'!$H$3,$F72&lt;='Messdaten'!$E$4),"Innerhalb","Außerhalb"))</f>
        <v/>
      </c>
      <c r="H72" s="14">
        <f>IF($F72="","",'Messdaten'!$H$3)</f>
        <v/>
      </c>
      <c r="I72" s="14">
        <f>IF($F72="","",'Messdaten'!$B$4)</f>
        <v/>
      </c>
      <c r="J72" s="14">
        <f>IF($F72="","",'Messdaten'!$E$4)</f>
        <v/>
      </c>
    </row>
    <row r="73">
      <c r="A73" s="9" t="n"/>
      <c r="B73" s="10" t="n"/>
      <c r="C73" s="3" t="n"/>
      <c r="D73" s="9" t="n"/>
      <c r="E73" s="9" t="n"/>
      <c r="F73" s="4" t="n"/>
      <c r="G73" s="11">
        <f>IF($F73="","",IF(AND($F73&gt;='Messdaten'!$H$3,$F73&lt;='Messdaten'!$E$4),"Innerhalb","Außerhalb"))</f>
        <v/>
      </c>
      <c r="H73" s="12">
        <f>IF($F73="","",'Messdaten'!$H$3)</f>
        <v/>
      </c>
      <c r="I73" s="12">
        <f>IF($F73="","",'Messdaten'!$B$4)</f>
        <v/>
      </c>
      <c r="J73" s="12">
        <f>IF($F73="","",'Messdaten'!$E$4)</f>
        <v/>
      </c>
    </row>
    <row r="74">
      <c r="A74" s="9" t="n"/>
      <c r="B74" s="10" t="n"/>
      <c r="C74" s="3" t="n"/>
      <c r="D74" s="9" t="n"/>
      <c r="E74" s="9" t="n"/>
      <c r="F74" s="4" t="n"/>
      <c r="G74" s="13">
        <f>IF($F74="","",IF(AND($F74&gt;='Messdaten'!$H$3,$F74&lt;='Messdaten'!$E$4),"Innerhalb","Außerhalb"))</f>
        <v/>
      </c>
      <c r="H74" s="14">
        <f>IF($F74="","",'Messdaten'!$H$3)</f>
        <v/>
      </c>
      <c r="I74" s="14">
        <f>IF($F74="","",'Messdaten'!$B$4)</f>
        <v/>
      </c>
      <c r="J74" s="14">
        <f>IF($F74="","",'Messdaten'!$E$4)</f>
        <v/>
      </c>
    </row>
    <row r="75">
      <c r="A75" s="9" t="n"/>
      <c r="B75" s="10" t="n"/>
      <c r="C75" s="3" t="n"/>
      <c r="D75" s="9" t="n"/>
      <c r="E75" s="9" t="n"/>
      <c r="F75" s="4" t="n"/>
      <c r="G75" s="11">
        <f>IF($F75="","",IF(AND($F75&gt;='Messdaten'!$H$3,$F75&lt;='Messdaten'!$E$4),"Innerhalb","Außerhalb"))</f>
        <v/>
      </c>
      <c r="H75" s="12">
        <f>IF($F75="","",'Messdaten'!$H$3)</f>
        <v/>
      </c>
      <c r="I75" s="12">
        <f>IF($F75="","",'Messdaten'!$B$4)</f>
        <v/>
      </c>
      <c r="J75" s="12">
        <f>IF($F75="","",'Messdaten'!$E$4)</f>
        <v/>
      </c>
    </row>
    <row r="76">
      <c r="A76" s="9" t="n"/>
      <c r="B76" s="10" t="n"/>
      <c r="C76" s="3" t="n"/>
      <c r="D76" s="9" t="n"/>
      <c r="E76" s="9" t="n"/>
      <c r="F76" s="4" t="n"/>
      <c r="G76" s="13">
        <f>IF($F76="","",IF(AND($F76&gt;='Messdaten'!$H$3,$F76&lt;='Messdaten'!$E$4),"Innerhalb","Außerhalb"))</f>
        <v/>
      </c>
      <c r="H76" s="14">
        <f>IF($F76="","",'Messdaten'!$H$3)</f>
        <v/>
      </c>
      <c r="I76" s="14">
        <f>IF($F76="","",'Messdaten'!$B$4)</f>
        <v/>
      </c>
      <c r="J76" s="14">
        <f>IF($F76="","",'Messdaten'!$E$4)</f>
        <v/>
      </c>
    </row>
    <row r="77">
      <c r="A77" s="9" t="n"/>
      <c r="B77" s="10" t="n"/>
      <c r="C77" s="3" t="n"/>
      <c r="D77" s="9" t="n"/>
      <c r="E77" s="9" t="n"/>
      <c r="F77" s="4" t="n"/>
      <c r="G77" s="11">
        <f>IF($F77="","",IF(AND($F77&gt;='Messdaten'!$H$3,$F77&lt;='Messdaten'!$E$4),"Innerhalb","Außerhalb"))</f>
        <v/>
      </c>
      <c r="H77" s="12">
        <f>IF($F77="","",'Messdaten'!$H$3)</f>
        <v/>
      </c>
      <c r="I77" s="12">
        <f>IF($F77="","",'Messdaten'!$B$4)</f>
        <v/>
      </c>
      <c r="J77" s="12">
        <f>IF($F77="","",'Messdaten'!$E$4)</f>
        <v/>
      </c>
    </row>
    <row r="78">
      <c r="A78" s="9" t="n"/>
      <c r="B78" s="10" t="n"/>
      <c r="C78" s="3" t="n"/>
      <c r="D78" s="9" t="n"/>
      <c r="E78" s="9" t="n"/>
      <c r="F78" s="4" t="n"/>
      <c r="G78" s="13">
        <f>IF($F78="","",IF(AND($F78&gt;='Messdaten'!$H$3,$F78&lt;='Messdaten'!$E$4),"Innerhalb","Außerhalb"))</f>
        <v/>
      </c>
      <c r="H78" s="14">
        <f>IF($F78="","",'Messdaten'!$H$3)</f>
        <v/>
      </c>
      <c r="I78" s="14">
        <f>IF($F78="","",'Messdaten'!$B$4)</f>
        <v/>
      </c>
      <c r="J78" s="14">
        <f>IF($F78="","",'Messdaten'!$E$4)</f>
        <v/>
      </c>
    </row>
    <row r="79">
      <c r="A79" s="9" t="n"/>
      <c r="B79" s="10" t="n"/>
      <c r="C79" s="3" t="n"/>
      <c r="D79" s="9" t="n"/>
      <c r="E79" s="9" t="n"/>
      <c r="F79" s="4" t="n"/>
      <c r="G79" s="11">
        <f>IF($F79="","",IF(AND($F79&gt;='Messdaten'!$H$3,$F79&lt;='Messdaten'!$E$4),"Innerhalb","Außerhalb"))</f>
        <v/>
      </c>
      <c r="H79" s="12">
        <f>IF($F79="","",'Messdaten'!$H$3)</f>
        <v/>
      </c>
      <c r="I79" s="12">
        <f>IF($F79="","",'Messdaten'!$B$4)</f>
        <v/>
      </c>
      <c r="J79" s="12">
        <f>IF($F79="","",'Messdaten'!$E$4)</f>
        <v/>
      </c>
    </row>
    <row r="80">
      <c r="A80" s="9" t="n"/>
      <c r="B80" s="10" t="n"/>
      <c r="C80" s="3" t="n"/>
      <c r="D80" s="9" t="n"/>
      <c r="E80" s="9" t="n"/>
      <c r="F80" s="4" t="n"/>
      <c r="G80" s="13">
        <f>IF($F80="","",IF(AND($F80&gt;='Messdaten'!$H$3,$F80&lt;='Messdaten'!$E$4),"Innerhalb","Außerhalb"))</f>
        <v/>
      </c>
      <c r="H80" s="14">
        <f>IF($F80="","",'Messdaten'!$H$3)</f>
        <v/>
      </c>
      <c r="I80" s="14">
        <f>IF($F80="","",'Messdaten'!$B$4)</f>
        <v/>
      </c>
      <c r="J80" s="14">
        <f>IF($F80="","",'Messdaten'!$E$4)</f>
        <v/>
      </c>
    </row>
    <row r="81">
      <c r="A81" s="9" t="n"/>
      <c r="B81" s="10" t="n"/>
      <c r="C81" s="3" t="n"/>
      <c r="D81" s="9" t="n"/>
      <c r="E81" s="9" t="n"/>
      <c r="F81" s="4" t="n"/>
      <c r="G81" s="11">
        <f>IF($F81="","",IF(AND($F81&gt;='Messdaten'!$H$3,$F81&lt;='Messdaten'!$E$4),"Innerhalb","Außerhalb"))</f>
        <v/>
      </c>
      <c r="H81" s="12">
        <f>IF($F81="","",'Messdaten'!$H$3)</f>
        <v/>
      </c>
      <c r="I81" s="12">
        <f>IF($F81="","",'Messdaten'!$B$4)</f>
        <v/>
      </c>
      <c r="J81" s="12">
        <f>IF($F81="","",'Messdaten'!$E$4)</f>
        <v/>
      </c>
    </row>
    <row r="82">
      <c r="A82" s="9" t="n"/>
      <c r="B82" s="10" t="n"/>
      <c r="C82" s="3" t="n"/>
      <c r="D82" s="9" t="n"/>
      <c r="E82" s="9" t="n"/>
      <c r="F82" s="4" t="n"/>
      <c r="G82" s="13">
        <f>IF($F82="","",IF(AND($F82&gt;='Messdaten'!$H$3,$F82&lt;='Messdaten'!$E$4),"Innerhalb","Außerhalb"))</f>
        <v/>
      </c>
      <c r="H82" s="14">
        <f>IF($F82="","",'Messdaten'!$H$3)</f>
        <v/>
      </c>
      <c r="I82" s="14">
        <f>IF($F82="","",'Messdaten'!$B$4)</f>
        <v/>
      </c>
      <c r="J82" s="14">
        <f>IF($F82="","",'Messdaten'!$E$4)</f>
        <v/>
      </c>
    </row>
    <row r="83">
      <c r="A83" s="9" t="n"/>
      <c r="B83" s="10" t="n"/>
      <c r="C83" s="3" t="n"/>
      <c r="D83" s="9" t="n"/>
      <c r="E83" s="9" t="n"/>
      <c r="F83" s="4" t="n"/>
      <c r="G83" s="11">
        <f>IF($F83="","",IF(AND($F83&gt;='Messdaten'!$H$3,$F83&lt;='Messdaten'!$E$4),"Innerhalb","Außerhalb"))</f>
        <v/>
      </c>
      <c r="H83" s="12">
        <f>IF($F83="","",'Messdaten'!$H$3)</f>
        <v/>
      </c>
      <c r="I83" s="12">
        <f>IF($F83="","",'Messdaten'!$B$4)</f>
        <v/>
      </c>
      <c r="J83" s="12">
        <f>IF($F83="","",'Messdaten'!$E$4)</f>
        <v/>
      </c>
    </row>
    <row r="84">
      <c r="A84" s="9" t="n"/>
      <c r="B84" s="10" t="n"/>
      <c r="C84" s="3" t="n"/>
      <c r="D84" s="9" t="n"/>
      <c r="E84" s="9" t="n"/>
      <c r="F84" s="4" t="n"/>
      <c r="G84" s="13">
        <f>IF($F84="","",IF(AND($F84&gt;='Messdaten'!$H$3,$F84&lt;='Messdaten'!$E$4),"Innerhalb","Außerhalb"))</f>
        <v/>
      </c>
      <c r="H84" s="14">
        <f>IF($F84="","",'Messdaten'!$H$3)</f>
        <v/>
      </c>
      <c r="I84" s="14">
        <f>IF($F84="","",'Messdaten'!$B$4)</f>
        <v/>
      </c>
      <c r="J84" s="14">
        <f>IF($F84="","",'Messdaten'!$E$4)</f>
        <v/>
      </c>
    </row>
    <row r="85">
      <c r="A85" s="9" t="n"/>
      <c r="B85" s="10" t="n"/>
      <c r="C85" s="3" t="n"/>
      <c r="D85" s="9" t="n"/>
      <c r="E85" s="9" t="n"/>
      <c r="F85" s="4" t="n"/>
      <c r="G85" s="11">
        <f>IF($F85="","",IF(AND($F85&gt;='Messdaten'!$H$3,$F85&lt;='Messdaten'!$E$4),"Innerhalb","Außerhalb"))</f>
        <v/>
      </c>
      <c r="H85" s="12">
        <f>IF($F85="","",'Messdaten'!$H$3)</f>
        <v/>
      </c>
      <c r="I85" s="12">
        <f>IF($F85="","",'Messdaten'!$B$4)</f>
        <v/>
      </c>
      <c r="J85" s="12">
        <f>IF($F85="","",'Messdaten'!$E$4)</f>
        <v/>
      </c>
    </row>
    <row r="86">
      <c r="A86" s="9" t="n"/>
      <c r="B86" s="10" t="n"/>
      <c r="C86" s="3" t="n"/>
      <c r="D86" s="9" t="n"/>
      <c r="E86" s="9" t="n"/>
      <c r="F86" s="4" t="n"/>
      <c r="G86" s="13">
        <f>IF($F86="","",IF(AND($F86&gt;='Messdaten'!$H$3,$F86&lt;='Messdaten'!$E$4),"Innerhalb","Außerhalb"))</f>
        <v/>
      </c>
      <c r="H86" s="14">
        <f>IF($F86="","",'Messdaten'!$H$3)</f>
        <v/>
      </c>
      <c r="I86" s="14">
        <f>IF($F86="","",'Messdaten'!$B$4)</f>
        <v/>
      </c>
      <c r="J86" s="14">
        <f>IF($F86="","",'Messdaten'!$E$4)</f>
        <v/>
      </c>
    </row>
    <row r="87">
      <c r="A87" s="9" t="n"/>
      <c r="B87" s="10" t="n"/>
      <c r="C87" s="3" t="n"/>
      <c r="D87" s="9" t="n"/>
      <c r="E87" s="9" t="n"/>
      <c r="F87" s="4" t="n"/>
      <c r="G87" s="11">
        <f>IF($F87="","",IF(AND($F87&gt;='Messdaten'!$H$3,$F87&lt;='Messdaten'!$E$4),"Innerhalb","Außerhalb"))</f>
        <v/>
      </c>
      <c r="H87" s="12">
        <f>IF($F87="","",'Messdaten'!$H$3)</f>
        <v/>
      </c>
      <c r="I87" s="12">
        <f>IF($F87="","",'Messdaten'!$B$4)</f>
        <v/>
      </c>
      <c r="J87" s="12">
        <f>IF($F87="","",'Messdaten'!$E$4)</f>
        <v/>
      </c>
    </row>
    <row r="88">
      <c r="A88" s="9" t="n"/>
      <c r="B88" s="10" t="n"/>
      <c r="C88" s="3" t="n"/>
      <c r="D88" s="9" t="n"/>
      <c r="E88" s="9" t="n"/>
      <c r="F88" s="4" t="n"/>
      <c r="G88" s="13">
        <f>IF($F88="","",IF(AND($F88&gt;='Messdaten'!$H$3,$F88&lt;='Messdaten'!$E$4),"Innerhalb","Außerhalb"))</f>
        <v/>
      </c>
      <c r="H88" s="14">
        <f>IF($F88="","",'Messdaten'!$H$3)</f>
        <v/>
      </c>
      <c r="I88" s="14">
        <f>IF($F88="","",'Messdaten'!$B$4)</f>
        <v/>
      </c>
      <c r="J88" s="14">
        <f>IF($F88="","",'Messdaten'!$E$4)</f>
        <v/>
      </c>
    </row>
    <row r="89">
      <c r="A89" s="9" t="n"/>
      <c r="B89" s="10" t="n"/>
      <c r="C89" s="3" t="n"/>
      <c r="D89" s="9" t="n"/>
      <c r="E89" s="9" t="n"/>
      <c r="F89" s="4" t="n"/>
      <c r="G89" s="11">
        <f>IF($F89="","",IF(AND($F89&gt;='Messdaten'!$H$3,$F89&lt;='Messdaten'!$E$4),"Innerhalb","Außerhalb"))</f>
        <v/>
      </c>
      <c r="H89" s="12">
        <f>IF($F89="","",'Messdaten'!$H$3)</f>
        <v/>
      </c>
      <c r="I89" s="12">
        <f>IF($F89="","",'Messdaten'!$B$4)</f>
        <v/>
      </c>
      <c r="J89" s="12">
        <f>IF($F89="","",'Messdaten'!$E$4)</f>
        <v/>
      </c>
    </row>
    <row r="90">
      <c r="A90" s="9" t="n"/>
      <c r="B90" s="10" t="n"/>
      <c r="C90" s="3" t="n"/>
      <c r="D90" s="9" t="n"/>
      <c r="E90" s="9" t="n"/>
      <c r="F90" s="4" t="n"/>
      <c r="G90" s="13">
        <f>IF($F90="","",IF(AND($F90&gt;='Messdaten'!$H$3,$F90&lt;='Messdaten'!$E$4),"Innerhalb","Außerhalb"))</f>
        <v/>
      </c>
      <c r="H90" s="14">
        <f>IF($F90="","",'Messdaten'!$H$3)</f>
        <v/>
      </c>
      <c r="I90" s="14">
        <f>IF($F90="","",'Messdaten'!$B$4)</f>
        <v/>
      </c>
      <c r="J90" s="14">
        <f>IF($F90="","",'Messdaten'!$E$4)</f>
        <v/>
      </c>
    </row>
    <row r="91">
      <c r="A91" s="9" t="n"/>
      <c r="B91" s="10" t="n"/>
      <c r="C91" s="3" t="n"/>
      <c r="D91" s="9" t="n"/>
      <c r="E91" s="9" t="n"/>
      <c r="F91" s="4" t="n"/>
      <c r="G91" s="11">
        <f>IF($F91="","",IF(AND($F91&gt;='Messdaten'!$H$3,$F91&lt;='Messdaten'!$E$4),"Innerhalb","Außerhalb"))</f>
        <v/>
      </c>
      <c r="H91" s="12">
        <f>IF($F91="","",'Messdaten'!$H$3)</f>
        <v/>
      </c>
      <c r="I91" s="12">
        <f>IF($F91="","",'Messdaten'!$B$4)</f>
        <v/>
      </c>
      <c r="J91" s="12">
        <f>IF($F91="","",'Messdaten'!$E$4)</f>
        <v/>
      </c>
    </row>
    <row r="92">
      <c r="A92" s="9" t="n"/>
      <c r="B92" s="10" t="n"/>
      <c r="C92" s="3" t="n"/>
      <c r="D92" s="9" t="n"/>
      <c r="E92" s="9" t="n"/>
      <c r="F92" s="4" t="n"/>
      <c r="G92" s="13">
        <f>IF($F92="","",IF(AND($F92&gt;='Messdaten'!$H$3,$F92&lt;='Messdaten'!$E$4),"Innerhalb","Außerhalb"))</f>
        <v/>
      </c>
      <c r="H92" s="14">
        <f>IF($F92="","",'Messdaten'!$H$3)</f>
        <v/>
      </c>
      <c r="I92" s="14">
        <f>IF($F92="","",'Messdaten'!$B$4)</f>
        <v/>
      </c>
      <c r="J92" s="14">
        <f>IF($F92="","",'Messdaten'!$E$4)</f>
        <v/>
      </c>
    </row>
    <row r="93">
      <c r="A93" s="9" t="n"/>
      <c r="B93" s="10" t="n"/>
      <c r="C93" s="3" t="n"/>
      <c r="D93" s="9" t="n"/>
      <c r="E93" s="9" t="n"/>
      <c r="F93" s="4" t="n"/>
      <c r="G93" s="11">
        <f>IF($F93="","",IF(AND($F93&gt;='Messdaten'!$H$3,$F93&lt;='Messdaten'!$E$4),"Innerhalb","Außerhalb"))</f>
        <v/>
      </c>
      <c r="H93" s="12">
        <f>IF($F93="","",'Messdaten'!$H$3)</f>
        <v/>
      </c>
      <c r="I93" s="12">
        <f>IF($F93="","",'Messdaten'!$B$4)</f>
        <v/>
      </c>
      <c r="J93" s="12">
        <f>IF($F93="","",'Messdaten'!$E$4)</f>
        <v/>
      </c>
    </row>
    <row r="94">
      <c r="A94" s="9" t="n"/>
      <c r="B94" s="10" t="n"/>
      <c r="C94" s="3" t="n"/>
      <c r="D94" s="9" t="n"/>
      <c r="E94" s="9" t="n"/>
      <c r="F94" s="4" t="n"/>
      <c r="G94" s="13">
        <f>IF($F94="","",IF(AND($F94&gt;='Messdaten'!$H$3,$F94&lt;='Messdaten'!$E$4),"Innerhalb","Außerhalb"))</f>
        <v/>
      </c>
      <c r="H94" s="14">
        <f>IF($F94="","",'Messdaten'!$H$3)</f>
        <v/>
      </c>
      <c r="I94" s="14">
        <f>IF($F94="","",'Messdaten'!$B$4)</f>
        <v/>
      </c>
      <c r="J94" s="14">
        <f>IF($F94="","",'Messdaten'!$E$4)</f>
        <v/>
      </c>
    </row>
    <row r="95">
      <c r="A95" s="9" t="n"/>
      <c r="B95" s="10" t="n"/>
      <c r="C95" s="3" t="n"/>
      <c r="D95" s="9" t="n"/>
      <c r="E95" s="9" t="n"/>
      <c r="F95" s="4" t="n"/>
      <c r="G95" s="11">
        <f>IF($F95="","",IF(AND($F95&gt;='Messdaten'!$H$3,$F95&lt;='Messdaten'!$E$4),"Innerhalb","Außerhalb"))</f>
        <v/>
      </c>
      <c r="H95" s="12">
        <f>IF($F95="","",'Messdaten'!$H$3)</f>
        <v/>
      </c>
      <c r="I95" s="12">
        <f>IF($F95="","",'Messdaten'!$B$4)</f>
        <v/>
      </c>
      <c r="J95" s="12">
        <f>IF($F95="","",'Messdaten'!$E$4)</f>
        <v/>
      </c>
    </row>
    <row r="96">
      <c r="A96" s="9" t="n"/>
      <c r="B96" s="10" t="n"/>
      <c r="C96" s="3" t="n"/>
      <c r="D96" s="9" t="n"/>
      <c r="E96" s="9" t="n"/>
      <c r="F96" s="4" t="n"/>
      <c r="G96" s="13">
        <f>IF($F96="","",IF(AND($F96&gt;='Messdaten'!$H$3,$F96&lt;='Messdaten'!$E$4),"Innerhalb","Außerhalb"))</f>
        <v/>
      </c>
      <c r="H96" s="14">
        <f>IF($F96="","",'Messdaten'!$H$3)</f>
        <v/>
      </c>
      <c r="I96" s="14">
        <f>IF($F96="","",'Messdaten'!$B$4)</f>
        <v/>
      </c>
      <c r="J96" s="14">
        <f>IF($F96="","",'Messdaten'!$E$4)</f>
        <v/>
      </c>
    </row>
    <row r="97">
      <c r="A97" s="9" t="n"/>
      <c r="B97" s="10" t="n"/>
      <c r="C97" s="3" t="n"/>
      <c r="D97" s="9" t="n"/>
      <c r="E97" s="9" t="n"/>
      <c r="F97" s="4" t="n"/>
      <c r="G97" s="11">
        <f>IF($F97="","",IF(AND($F97&gt;='Messdaten'!$H$3,$F97&lt;='Messdaten'!$E$4),"Innerhalb","Außerhalb"))</f>
        <v/>
      </c>
      <c r="H97" s="12">
        <f>IF($F97="","",'Messdaten'!$H$3)</f>
        <v/>
      </c>
      <c r="I97" s="12">
        <f>IF($F97="","",'Messdaten'!$B$4)</f>
        <v/>
      </c>
      <c r="J97" s="12">
        <f>IF($F97="","",'Messdaten'!$E$4)</f>
        <v/>
      </c>
    </row>
    <row r="98">
      <c r="A98" s="9" t="n"/>
      <c r="B98" s="10" t="n"/>
      <c r="C98" s="3" t="n"/>
      <c r="D98" s="9" t="n"/>
      <c r="E98" s="9" t="n"/>
      <c r="F98" s="4" t="n"/>
      <c r="G98" s="13">
        <f>IF($F98="","",IF(AND($F98&gt;='Messdaten'!$H$3,$F98&lt;='Messdaten'!$E$4),"Innerhalb","Außerhalb"))</f>
        <v/>
      </c>
      <c r="H98" s="14">
        <f>IF($F98="","",'Messdaten'!$H$3)</f>
        <v/>
      </c>
      <c r="I98" s="14">
        <f>IF($F98="","",'Messdaten'!$B$4)</f>
        <v/>
      </c>
      <c r="J98" s="14">
        <f>IF($F98="","",'Messdaten'!$E$4)</f>
        <v/>
      </c>
    </row>
    <row r="99">
      <c r="A99" s="9" t="n"/>
      <c r="B99" s="10" t="n"/>
      <c r="C99" s="3" t="n"/>
      <c r="D99" s="9" t="n"/>
      <c r="E99" s="9" t="n"/>
      <c r="F99" s="4" t="n"/>
      <c r="G99" s="11">
        <f>IF($F99="","",IF(AND($F99&gt;='Messdaten'!$H$3,$F99&lt;='Messdaten'!$E$4),"Innerhalb","Außerhalb"))</f>
        <v/>
      </c>
      <c r="H99" s="12">
        <f>IF($F99="","",'Messdaten'!$H$3)</f>
        <v/>
      </c>
      <c r="I99" s="12">
        <f>IF($F99="","",'Messdaten'!$B$4)</f>
        <v/>
      </c>
      <c r="J99" s="12">
        <f>IF($F99="","",'Messdaten'!$E$4)</f>
        <v/>
      </c>
    </row>
    <row r="100">
      <c r="A100" s="9" t="n"/>
      <c r="B100" s="10" t="n"/>
      <c r="C100" s="3" t="n"/>
      <c r="D100" s="9" t="n"/>
      <c r="E100" s="9" t="n"/>
      <c r="F100" s="4" t="n"/>
      <c r="G100" s="13">
        <f>IF($F100="","",IF(AND($F100&gt;='Messdaten'!$H$3,$F100&lt;='Messdaten'!$E$4),"Innerhalb","Außerhalb"))</f>
        <v/>
      </c>
      <c r="H100" s="14">
        <f>IF($F100="","",'Messdaten'!$H$3)</f>
        <v/>
      </c>
      <c r="I100" s="14">
        <f>IF($F100="","",'Messdaten'!$B$4)</f>
        <v/>
      </c>
      <c r="J100" s="14">
        <f>IF($F100="","",'Messdaten'!$E$4)</f>
        <v/>
      </c>
    </row>
    <row r="101">
      <c r="A101" s="9" t="n"/>
      <c r="B101" s="10" t="n"/>
      <c r="C101" s="3" t="n"/>
      <c r="D101" s="9" t="n"/>
      <c r="E101" s="9" t="n"/>
      <c r="F101" s="4" t="n"/>
      <c r="G101" s="11">
        <f>IF($F101="","",IF(AND($F101&gt;='Messdaten'!$H$3,$F101&lt;='Messdaten'!$E$4),"Innerhalb","Außerhalb"))</f>
        <v/>
      </c>
      <c r="H101" s="12">
        <f>IF($F101="","",'Messdaten'!$H$3)</f>
        <v/>
      </c>
      <c r="I101" s="12">
        <f>IF($F101="","",'Messdaten'!$B$4)</f>
        <v/>
      </c>
      <c r="J101" s="12">
        <f>IF($F101="","",'Messdaten'!$E$4)</f>
        <v/>
      </c>
    </row>
    <row r="102">
      <c r="A102" s="9" t="n"/>
      <c r="B102" s="10" t="n"/>
      <c r="C102" s="3" t="n"/>
      <c r="D102" s="9" t="n"/>
      <c r="E102" s="9" t="n"/>
      <c r="F102" s="4" t="n"/>
      <c r="G102" s="13">
        <f>IF($F102="","",IF(AND($F102&gt;='Messdaten'!$H$3,$F102&lt;='Messdaten'!$E$4),"Innerhalb","Außerhalb"))</f>
        <v/>
      </c>
      <c r="H102" s="14">
        <f>IF($F102="","",'Messdaten'!$H$3)</f>
        <v/>
      </c>
      <c r="I102" s="14">
        <f>IF($F102="","",'Messdaten'!$B$4)</f>
        <v/>
      </c>
      <c r="J102" s="14">
        <f>IF($F102="","",'Messdaten'!$E$4)</f>
        <v/>
      </c>
    </row>
    <row r="103">
      <c r="A103" s="9" t="n"/>
      <c r="B103" s="10" t="n"/>
      <c r="C103" s="3" t="n"/>
      <c r="D103" s="9" t="n"/>
      <c r="E103" s="9" t="n"/>
      <c r="F103" s="4" t="n"/>
      <c r="G103" s="11">
        <f>IF($F103="","",IF(AND($F103&gt;='Messdaten'!$H$3,$F103&lt;='Messdaten'!$E$4),"Innerhalb","Außerhalb"))</f>
        <v/>
      </c>
      <c r="H103" s="12">
        <f>IF($F103="","",'Messdaten'!$H$3)</f>
        <v/>
      </c>
      <c r="I103" s="12">
        <f>IF($F103="","",'Messdaten'!$B$4)</f>
        <v/>
      </c>
      <c r="J103" s="12">
        <f>IF($F103="","",'Messdaten'!$E$4)</f>
        <v/>
      </c>
    </row>
    <row r="104">
      <c r="A104" s="9" t="n"/>
      <c r="B104" s="10" t="n"/>
      <c r="C104" s="3" t="n"/>
      <c r="D104" s="9" t="n"/>
      <c r="E104" s="9" t="n"/>
      <c r="F104" s="4" t="n"/>
      <c r="G104" s="13">
        <f>IF($F104="","",IF(AND($F104&gt;='Messdaten'!$H$3,$F104&lt;='Messdaten'!$E$4),"Innerhalb","Außerhalb"))</f>
        <v/>
      </c>
      <c r="H104" s="14">
        <f>IF($F104="","",'Messdaten'!$H$3)</f>
        <v/>
      </c>
      <c r="I104" s="14">
        <f>IF($F104="","",'Messdaten'!$B$4)</f>
        <v/>
      </c>
      <c r="J104" s="14">
        <f>IF($F104="","",'Messdaten'!$E$4)</f>
        <v/>
      </c>
    </row>
    <row r="105">
      <c r="A105" s="9" t="n"/>
      <c r="B105" s="10" t="n"/>
      <c r="C105" s="3" t="n"/>
      <c r="D105" s="9" t="n"/>
      <c r="E105" s="9" t="n"/>
      <c r="F105" s="4" t="n"/>
      <c r="G105" s="11">
        <f>IF($F105="","",IF(AND($F105&gt;='Messdaten'!$H$3,$F105&lt;='Messdaten'!$E$4),"Innerhalb","Außerhalb"))</f>
        <v/>
      </c>
      <c r="H105" s="12">
        <f>IF($F105="","",'Messdaten'!$H$3)</f>
        <v/>
      </c>
      <c r="I105" s="12">
        <f>IF($F105="","",'Messdaten'!$B$4)</f>
        <v/>
      </c>
      <c r="J105" s="12">
        <f>IF($F105="","",'Messdaten'!$E$4)</f>
        <v/>
      </c>
    </row>
    <row r="106">
      <c r="A106" s="9" t="n"/>
      <c r="B106" s="10" t="n"/>
      <c r="C106" s="3" t="n"/>
      <c r="D106" s="9" t="n"/>
      <c r="E106" s="9" t="n"/>
      <c r="F106" s="4" t="n"/>
      <c r="G106" s="13">
        <f>IF($F106="","",IF(AND($F106&gt;='Messdaten'!$H$3,$F106&lt;='Messdaten'!$E$4),"Innerhalb","Außerhalb"))</f>
        <v/>
      </c>
      <c r="H106" s="14">
        <f>IF($F106="","",'Messdaten'!$H$3)</f>
        <v/>
      </c>
      <c r="I106" s="14">
        <f>IF($F106="","",'Messdaten'!$B$4)</f>
        <v/>
      </c>
      <c r="J106" s="14">
        <f>IF($F106="","",'Messdaten'!$E$4)</f>
        <v/>
      </c>
    </row>
    <row r="107">
      <c r="A107" s="9" t="n"/>
      <c r="B107" s="10" t="n"/>
      <c r="C107" s="3" t="n"/>
      <c r="D107" s="9" t="n"/>
      <c r="E107" s="9" t="n"/>
      <c r="F107" s="4" t="n"/>
      <c r="G107" s="11">
        <f>IF($F107="","",IF(AND($F107&gt;='Messdaten'!$H$3,$F107&lt;='Messdaten'!$E$4),"Innerhalb","Außerhalb"))</f>
        <v/>
      </c>
      <c r="H107" s="12">
        <f>IF($F107="","",'Messdaten'!$H$3)</f>
        <v/>
      </c>
      <c r="I107" s="12">
        <f>IF($F107="","",'Messdaten'!$B$4)</f>
        <v/>
      </c>
      <c r="J107" s="12">
        <f>IF($F107="","",'Messdaten'!$E$4)</f>
        <v/>
      </c>
    </row>
    <row r="108">
      <c r="A108" s="9" t="n"/>
      <c r="B108" s="10" t="n"/>
      <c r="C108" s="3" t="n"/>
      <c r="D108" s="9" t="n"/>
      <c r="E108" s="9" t="n"/>
      <c r="F108" s="4" t="n"/>
      <c r="G108" s="13">
        <f>IF($F108="","",IF(AND($F108&gt;='Messdaten'!$H$3,$F108&lt;='Messdaten'!$E$4),"Innerhalb","Außerhalb"))</f>
        <v/>
      </c>
      <c r="H108" s="14">
        <f>IF($F108="","",'Messdaten'!$H$3)</f>
        <v/>
      </c>
      <c r="I108" s="14">
        <f>IF($F108="","",'Messdaten'!$B$4)</f>
        <v/>
      </c>
      <c r="J108" s="14">
        <f>IF($F108="","",'Messdaten'!$E$4)</f>
        <v/>
      </c>
    </row>
    <row r="109">
      <c r="A109" s="9" t="n"/>
      <c r="B109" s="10" t="n"/>
      <c r="C109" s="3" t="n"/>
      <c r="D109" s="9" t="n"/>
      <c r="E109" s="9" t="n"/>
      <c r="F109" s="4" t="n"/>
      <c r="G109" s="11">
        <f>IF($F109="","",IF(AND($F109&gt;='Messdaten'!$H$3,$F109&lt;='Messdaten'!$E$4),"Innerhalb","Außerhalb"))</f>
        <v/>
      </c>
      <c r="H109" s="12">
        <f>IF($F109="","",'Messdaten'!$H$3)</f>
        <v/>
      </c>
      <c r="I109" s="12">
        <f>IF($F109="","",'Messdaten'!$B$4)</f>
        <v/>
      </c>
      <c r="J109" s="12">
        <f>IF($F109="","",'Messdaten'!$E$4)</f>
        <v/>
      </c>
    </row>
    <row r="110">
      <c r="A110" s="9" t="n"/>
      <c r="B110" s="10" t="n"/>
      <c r="C110" s="3" t="n"/>
      <c r="D110" s="9" t="n"/>
      <c r="E110" s="9" t="n"/>
      <c r="F110" s="4" t="n"/>
      <c r="G110" s="13">
        <f>IF($F110="","",IF(AND($F110&gt;='Messdaten'!$H$3,$F110&lt;='Messdaten'!$E$4),"Innerhalb","Außerhalb"))</f>
        <v/>
      </c>
      <c r="H110" s="14">
        <f>IF($F110="","",'Messdaten'!$H$3)</f>
        <v/>
      </c>
      <c r="I110" s="14">
        <f>IF($F110="","",'Messdaten'!$B$4)</f>
        <v/>
      </c>
      <c r="J110" s="14">
        <f>IF($F110="","",'Messdaten'!$E$4)</f>
        <v/>
      </c>
    </row>
  </sheetData>
  <autoFilter ref="A10:J110"/>
  <mergeCells count="1">
    <mergeCell ref="A1:J1"/>
  </mergeCells>
  <conditionalFormatting sqref="G11:G110">
    <cfRule type="expression" priority="1" dxfId="0" stopIfTrue="1">
      <formula>$G11="Innerhalb"</formula>
    </cfRule>
    <cfRule type="expression" priority="2" dxfId="1" stopIfTrue="1">
      <formula>$G11="Außerhalb"</formula>
    </cfRule>
  </conditionalFormatting>
  <dataValidations count="3">
    <dataValidation sqref="B11:B110" showErrorMessage="1" showInputMessage="1" allowBlank="1" type="date" operator="greaterThan">
      <formula1>1</formula1>
    </dataValidation>
    <dataValidation sqref="D11:D110" showErrorMessage="1" showInputMessage="1" allowBlank="1" type="list">
      <formula1>"Berlin,München,Hamburg,Köln,Frankfurt,Stuttgart,Düsseldorf,Leipzig"</formula1>
    </dataValidation>
    <dataValidation sqref="F11:F110" showErrorMessage="1" showInputMessage="1" allowBlank="1" type="decimal" operator="between">
      <formula1>0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3" customWidth="1" min="3" max="3"/>
    <col width="14" customWidth="1" min="4" max="4"/>
    <col width="14" customWidth="1" min="5" max="5"/>
    <col width="3" customWidth="1" min="6" max="6"/>
    <col width="3" customWidth="1" min="7" max="7"/>
    <col width="15" customWidth="1" min="8" max="8"/>
    <col width="20" customWidth="1" min="9" max="9"/>
    <col width="3" customWidth="1" min="10" max="10"/>
    <col width="3" customWidth="1" min="11" max="11"/>
  </cols>
  <sheetData>
    <row r="1" ht="28" customHeight="1">
      <c r="A1" s="1" t="inlineStr">
        <is>
          <t>CpK-Auswertung – Prozessfähigkeitsanalyse</t>
        </is>
      </c>
    </row>
    <row r="2">
      <c r="A2" s="8" t="inlineStr">
        <is>
          <t>Kennzahl</t>
        </is>
      </c>
      <c r="B2" s="8" t="inlineStr">
        <is>
          <t>Wert</t>
        </is>
      </c>
      <c r="H2" s="8" t="inlineStr">
        <is>
          <t>Mindest-Cpk</t>
        </is>
      </c>
      <c r="I2" s="8" t="inlineStr">
        <is>
          <t>Bewertung</t>
        </is>
      </c>
    </row>
    <row r="3">
      <c r="A3" s="15" t="inlineStr">
        <is>
          <t>Anzahl Messwerte</t>
        </is>
      </c>
      <c r="B3" s="16">
        <f>COUNTIF('Messdaten'!$F$11:$F$110,"&gt;=0")</f>
        <v/>
      </c>
      <c r="D3" s="8" t="inlineStr">
        <is>
          <t>Kennzahl</t>
        </is>
      </c>
      <c r="E3" s="8" t="inlineStr">
        <is>
          <t>Wert</t>
        </is>
      </c>
      <c r="H3" s="12" t="n">
        <v>0</v>
      </c>
      <c r="I3" s="15" t="inlineStr">
        <is>
          <t>Nicht fähig</t>
        </is>
      </c>
    </row>
    <row r="4">
      <c r="A4" s="17" t="inlineStr">
        <is>
          <t>Summe Messwerte</t>
        </is>
      </c>
      <c r="B4" s="18">
        <f>SUM('Messdaten'!$F$11:$F$110)</f>
        <v/>
      </c>
      <c r="D4" s="11" t="inlineStr">
        <is>
          <t>Cp</t>
        </is>
      </c>
      <c r="E4" s="12">
        <f>'CpK-Auswertung'!$B$7</f>
        <v/>
      </c>
      <c r="H4" s="14" t="n">
        <v>1</v>
      </c>
      <c r="I4" s="17" t="inlineStr">
        <is>
          <t>Bedingt fähig</t>
        </is>
      </c>
    </row>
    <row r="5">
      <c r="A5" s="15" t="inlineStr">
        <is>
          <t>Mittelwert</t>
        </is>
      </c>
      <c r="B5" s="19">
        <f>IFERROR(AVERAGE('Messdaten'!$F$11:$F$110),0)</f>
        <v/>
      </c>
      <c r="D5" s="13" t="inlineStr">
        <is>
          <t>Cpu</t>
        </is>
      </c>
      <c r="E5" s="14">
        <f>'CpK-Auswertung'!$B$8</f>
        <v/>
      </c>
      <c r="H5" s="12" t="n">
        <v>1.33</v>
      </c>
      <c r="I5" s="15" t="inlineStr">
        <is>
          <t>Gut</t>
        </is>
      </c>
    </row>
    <row r="6">
      <c r="A6" s="17" t="inlineStr">
        <is>
          <t>Standardabweichung</t>
        </is>
      </c>
      <c r="B6" s="18">
        <f>IF('CpK-Auswertung'!$B$3&gt;1,STDEV('Messdaten'!$F$11:$F$110),0)</f>
        <v/>
      </c>
      <c r="D6" s="11" t="inlineStr">
        <is>
          <t>Cpl</t>
        </is>
      </c>
      <c r="E6" s="12">
        <f>'CpK-Auswertung'!$B$9</f>
        <v/>
      </c>
      <c r="H6" s="14" t="n">
        <v>1.67</v>
      </c>
      <c r="I6" s="17" t="inlineStr">
        <is>
          <t>Sehr gut</t>
        </is>
      </c>
    </row>
    <row r="7">
      <c r="A7" s="15" t="inlineStr">
        <is>
          <t>Cp</t>
        </is>
      </c>
      <c r="B7" s="20">
        <f>IFERROR(('Messdaten'!$E$4-'Messdaten'!$H$3)/(6*'CpK-Auswertung'!$B$6),0)</f>
        <v/>
      </c>
      <c r="D7" s="13" t="inlineStr">
        <is>
          <t>Cpk</t>
        </is>
      </c>
      <c r="E7" s="14">
        <f>'CpK-Auswertung'!$B$10</f>
        <v/>
      </c>
    </row>
    <row r="8">
      <c r="A8" s="17" t="inlineStr">
        <is>
          <t>Cpu</t>
        </is>
      </c>
      <c r="B8" s="21">
        <f>IFERROR(('Messdaten'!$E$4-'CpK-Auswertung'!$B$5)/(3*'CpK-Auswertung'!$B$6),0)</f>
        <v/>
      </c>
      <c r="E8">
        <f>""</f>
        <v/>
      </c>
    </row>
    <row r="9">
      <c r="A9" s="15" t="inlineStr">
        <is>
          <t>Cpl</t>
        </is>
      </c>
      <c r="B9" s="20">
        <f>IFERROR(('CpK-Auswertung'!$B$5-'Messdaten'!$H$3)/(3*'CpK-Auswertung'!$B$6),0)</f>
        <v/>
      </c>
      <c r="E9">
        <f>""</f>
        <v/>
      </c>
    </row>
    <row r="10">
      <c r="A10" s="17" t="inlineStr">
        <is>
          <t>Cpk</t>
        </is>
      </c>
      <c r="B10" s="21">
        <f>MIN('CpK-Auswertung'!$B$8,'CpK-Auswertung'!$B$9)</f>
        <v/>
      </c>
      <c r="E10">
        <f>""</f>
        <v/>
      </c>
    </row>
    <row r="11">
      <c r="A11" s="15" t="inlineStr">
        <is>
          <t>Streuungsbreite relativ zur Toleranz</t>
        </is>
      </c>
      <c r="B11" s="22">
        <f>IFERROR('CpK-Auswertung'!$B$6*6/('Messdaten'!$E$4-'Messdaten'!$H$3),0)</f>
        <v/>
      </c>
      <c r="E11">
        <f>""</f>
        <v/>
      </c>
    </row>
    <row r="12">
      <c r="A12" s="17" t="inlineStr">
        <is>
          <t>Anteil innerhalb der Spezifikation</t>
        </is>
      </c>
      <c r="B12" s="23">
        <f>IFERROR(COUNTIFS('Messdaten'!$F$11:$F$110,"&gt;="&amp;'Messdaten'!$H$3,'Messdaten'!$F$11:$F$110,"&lt;="&amp;'Messdaten'!$E$4)/'CpK-Auswertung'!$B$3,0)</f>
        <v/>
      </c>
      <c r="E12">
        <f>""</f>
        <v/>
      </c>
    </row>
    <row r="13">
      <c r="A13" s="15" t="inlineStr">
        <is>
          <t>Anzahl Messwerte über USL</t>
        </is>
      </c>
      <c r="B13" s="16">
        <f>COUNTIF('Messdaten'!$F$11:$F$110,"&gt;"&amp;'Messdaten'!$E$4)</f>
        <v/>
      </c>
      <c r="E13">
        <f>""</f>
        <v/>
      </c>
    </row>
    <row r="14">
      <c r="A14" s="17" t="inlineStr">
        <is>
          <t>Anzahl Messwerte unter LSL</t>
        </is>
      </c>
      <c r="B14" s="24">
        <f>COUNTIF('Messdaten'!$F$11:$F$110,"&lt;"&amp;'Messdaten'!$H$3)</f>
        <v/>
      </c>
      <c r="E14">
        <f>""</f>
        <v/>
      </c>
    </row>
    <row r="15">
      <c r="A15" s="15" t="inlineStr">
        <is>
          <t>Anteil außerhalb der Spezifikation</t>
        </is>
      </c>
      <c r="B15" s="22">
        <f>IFERROR(('CpK-Auswertung'!$B$13+'CpK-Auswertung'!$B$14)/'CpK-Auswertung'!$B$3,0)</f>
        <v/>
      </c>
      <c r="E15">
        <f>""</f>
        <v/>
      </c>
    </row>
    <row r="16">
      <c r="A16" s="17" t="inlineStr">
        <is>
          <t>Statuslogik</t>
        </is>
      </c>
      <c r="B16" s="13">
        <f>IF('CpK-Auswertung'!$B$10&gt;=1.67,"Sehr gut",IF('CpK-Auswertung'!$B$10&gt;=1.33,"Gut",IF('CpK-Auswertung'!$B$10&gt;=1.00,"Bedingt fähig","Nicht fähig")))</f>
        <v/>
      </c>
      <c r="E16">
        <f>""</f>
        <v/>
      </c>
    </row>
    <row r="17">
      <c r="A17" s="15" t="inlineStr">
        <is>
          <t>Bewertung laut Tabelle</t>
        </is>
      </c>
      <c r="B17" s="11">
        <f>IFERROR(VLOOKUP('CpK-Auswertung'!$B$10,'CpK-Auswertung'!$H$3:$I$6,2,TRUE),"")</f>
        <v/>
      </c>
      <c r="E17">
        <f>""</f>
        <v/>
      </c>
    </row>
    <row r="18">
      <c r="B18">
        <f>""</f>
        <v/>
      </c>
      <c r="E18">
        <f>""</f>
        <v/>
      </c>
    </row>
    <row r="19">
      <c r="B19">
        <f>""</f>
        <v/>
      </c>
      <c r="E19">
        <f>""</f>
        <v/>
      </c>
    </row>
    <row r="20">
      <c r="B20">
        <f>""</f>
        <v/>
      </c>
      <c r="E20">
        <f>""</f>
        <v/>
      </c>
    </row>
    <row r="21">
      <c r="B21">
        <f>""</f>
        <v/>
      </c>
      <c r="E21">
        <f>""</f>
        <v/>
      </c>
    </row>
    <row r="22">
      <c r="B22">
        <f>""</f>
        <v/>
      </c>
      <c r="E22">
        <f>""</f>
        <v/>
      </c>
    </row>
    <row r="23">
      <c r="B23">
        <f>""</f>
        <v/>
      </c>
      <c r="E23">
        <f>""</f>
        <v/>
      </c>
    </row>
    <row r="24">
      <c r="B24">
        <f>""</f>
        <v/>
      </c>
      <c r="E24">
        <f>""</f>
        <v/>
      </c>
    </row>
    <row r="25">
      <c r="B25">
        <f>""</f>
        <v/>
      </c>
      <c r="E25">
        <f>""</f>
        <v/>
      </c>
    </row>
    <row r="26">
      <c r="B26">
        <f>""</f>
        <v/>
      </c>
      <c r="E26">
        <f>""</f>
        <v/>
      </c>
    </row>
    <row r="27">
      <c r="B27">
        <f>""</f>
        <v/>
      </c>
      <c r="E27">
        <f>""</f>
        <v/>
      </c>
    </row>
    <row r="28">
      <c r="B28">
        <f>""</f>
        <v/>
      </c>
      <c r="E28">
        <f>""</f>
        <v/>
      </c>
    </row>
    <row r="29">
      <c r="B29">
        <f>""</f>
        <v/>
      </c>
      <c r="E29">
        <f>""</f>
        <v/>
      </c>
    </row>
    <row r="30">
      <c r="B30">
        <f>""</f>
        <v/>
      </c>
      <c r="E30">
        <f>""</f>
        <v/>
      </c>
    </row>
    <row r="31">
      <c r="B31">
        <f>""</f>
        <v/>
      </c>
      <c r="E31">
        <f>""</f>
        <v/>
      </c>
    </row>
    <row r="32">
      <c r="B32">
        <f>""</f>
        <v/>
      </c>
      <c r="E32">
        <f>""</f>
        <v/>
      </c>
    </row>
    <row r="33">
      <c r="B33">
        <f>""</f>
        <v/>
      </c>
      <c r="E33">
        <f>""</f>
        <v/>
      </c>
    </row>
    <row r="34">
      <c r="B34">
        <f>""</f>
        <v/>
      </c>
      <c r="E34">
        <f>""</f>
        <v/>
      </c>
    </row>
    <row r="35">
      <c r="B35">
        <f>""</f>
        <v/>
      </c>
      <c r="E35">
        <f>""</f>
        <v/>
      </c>
    </row>
    <row r="36">
      <c r="B36">
        <f>""</f>
        <v/>
      </c>
      <c r="E36">
        <f>""</f>
        <v/>
      </c>
    </row>
    <row r="37">
      <c r="B37">
        <f>""</f>
        <v/>
      </c>
      <c r="E37">
        <f>""</f>
        <v/>
      </c>
    </row>
    <row r="38">
      <c r="B38">
        <f>""</f>
        <v/>
      </c>
      <c r="E38">
        <f>""</f>
        <v/>
      </c>
    </row>
    <row r="39">
      <c r="B39">
        <f>""</f>
        <v/>
      </c>
      <c r="E39">
        <f>""</f>
        <v/>
      </c>
    </row>
    <row r="40">
      <c r="B40">
        <f>""</f>
        <v/>
      </c>
      <c r="E40">
        <f>""</f>
        <v/>
      </c>
    </row>
    <row r="41">
      <c r="B41">
        <f>""</f>
        <v/>
      </c>
      <c r="E41">
        <f>""</f>
        <v/>
      </c>
    </row>
    <row r="42">
      <c r="B42">
        <f>""</f>
        <v/>
      </c>
      <c r="E42">
        <f>""</f>
        <v/>
      </c>
    </row>
    <row r="43">
      <c r="B43">
        <f>""</f>
        <v/>
      </c>
      <c r="E43">
        <f>""</f>
        <v/>
      </c>
    </row>
    <row r="44">
      <c r="B44">
        <f>""</f>
        <v/>
      </c>
      <c r="E44">
        <f>""</f>
        <v/>
      </c>
    </row>
    <row r="45">
      <c r="B45">
        <f>""</f>
        <v/>
      </c>
      <c r="E45">
        <f>""</f>
        <v/>
      </c>
    </row>
    <row r="46">
      <c r="B46">
        <f>""</f>
        <v/>
      </c>
      <c r="E46">
        <f>""</f>
        <v/>
      </c>
    </row>
    <row r="47">
      <c r="B47">
        <f>""</f>
        <v/>
      </c>
      <c r="E47">
        <f>""</f>
        <v/>
      </c>
    </row>
    <row r="48">
      <c r="B48">
        <f>""</f>
        <v/>
      </c>
      <c r="E48">
        <f>""</f>
        <v/>
      </c>
    </row>
    <row r="49">
      <c r="B49">
        <f>""</f>
        <v/>
      </c>
      <c r="E49">
        <f>""</f>
        <v/>
      </c>
    </row>
    <row r="50">
      <c r="B50">
        <f>""</f>
        <v/>
      </c>
      <c r="E50">
        <f>""</f>
        <v/>
      </c>
    </row>
    <row r="51">
      <c r="B51">
        <f>""</f>
        <v/>
      </c>
      <c r="E51">
        <f>""</f>
        <v/>
      </c>
    </row>
    <row r="52">
      <c r="B52">
        <f>""</f>
        <v/>
      </c>
      <c r="E52">
        <f>""</f>
        <v/>
      </c>
    </row>
    <row r="53">
      <c r="B53">
        <f>""</f>
        <v/>
      </c>
      <c r="E53">
        <f>""</f>
        <v/>
      </c>
    </row>
    <row r="54">
      <c r="B54">
        <f>""</f>
        <v/>
      </c>
      <c r="E54">
        <f>""</f>
        <v/>
      </c>
    </row>
    <row r="55">
      <c r="B55">
        <f>""</f>
        <v/>
      </c>
      <c r="E55">
        <f>""</f>
        <v/>
      </c>
    </row>
    <row r="56">
      <c r="B56">
        <f>""</f>
        <v/>
      </c>
      <c r="E56">
        <f>""</f>
        <v/>
      </c>
    </row>
    <row r="57">
      <c r="B57">
        <f>""</f>
        <v/>
      </c>
      <c r="E57">
        <f>""</f>
        <v/>
      </c>
    </row>
    <row r="58">
      <c r="B58">
        <f>""</f>
        <v/>
      </c>
      <c r="E58">
        <f>""</f>
        <v/>
      </c>
    </row>
    <row r="59">
      <c r="B59">
        <f>""</f>
        <v/>
      </c>
      <c r="E59">
        <f>""</f>
        <v/>
      </c>
    </row>
    <row r="60">
      <c r="B60">
        <f>""</f>
        <v/>
      </c>
      <c r="E60">
        <f>""</f>
        <v/>
      </c>
    </row>
    <row r="61">
      <c r="B61">
        <f>""</f>
        <v/>
      </c>
      <c r="E61">
        <f>""</f>
        <v/>
      </c>
    </row>
    <row r="62">
      <c r="B62">
        <f>""</f>
        <v/>
      </c>
      <c r="E62">
        <f>""</f>
        <v/>
      </c>
    </row>
    <row r="63">
      <c r="B63">
        <f>""</f>
        <v/>
      </c>
      <c r="E63">
        <f>""</f>
        <v/>
      </c>
    </row>
    <row r="64">
      <c r="B64">
        <f>""</f>
        <v/>
      </c>
      <c r="E64">
        <f>""</f>
        <v/>
      </c>
    </row>
    <row r="65">
      <c r="B65">
        <f>""</f>
        <v/>
      </c>
      <c r="E65">
        <f>""</f>
        <v/>
      </c>
    </row>
    <row r="66">
      <c r="B66">
        <f>""</f>
        <v/>
      </c>
      <c r="E66">
        <f>""</f>
        <v/>
      </c>
    </row>
    <row r="67">
      <c r="B67">
        <f>""</f>
        <v/>
      </c>
      <c r="E67">
        <f>""</f>
        <v/>
      </c>
    </row>
    <row r="68">
      <c r="B68">
        <f>""</f>
        <v/>
      </c>
      <c r="E68">
        <f>""</f>
        <v/>
      </c>
    </row>
    <row r="69">
      <c r="B69">
        <f>""</f>
        <v/>
      </c>
      <c r="E69">
        <f>""</f>
        <v/>
      </c>
    </row>
    <row r="70">
      <c r="B70">
        <f>""</f>
        <v/>
      </c>
      <c r="E70">
        <f>""</f>
        <v/>
      </c>
    </row>
    <row r="71">
      <c r="B71">
        <f>""</f>
        <v/>
      </c>
      <c r="E71">
        <f>""</f>
        <v/>
      </c>
    </row>
    <row r="72">
      <c r="B72">
        <f>""</f>
        <v/>
      </c>
      <c r="E72">
        <f>""</f>
        <v/>
      </c>
    </row>
    <row r="73">
      <c r="B73">
        <f>""</f>
        <v/>
      </c>
      <c r="E73">
        <f>""</f>
        <v/>
      </c>
    </row>
    <row r="74">
      <c r="B74">
        <f>""</f>
        <v/>
      </c>
      <c r="E74">
        <f>""</f>
        <v/>
      </c>
    </row>
    <row r="75">
      <c r="B75">
        <f>""</f>
        <v/>
      </c>
      <c r="E75">
        <f>""</f>
        <v/>
      </c>
    </row>
    <row r="76">
      <c r="B76">
        <f>""</f>
        <v/>
      </c>
      <c r="E76">
        <f>""</f>
        <v/>
      </c>
    </row>
    <row r="77">
      <c r="B77">
        <f>""</f>
        <v/>
      </c>
      <c r="E77">
        <f>""</f>
        <v/>
      </c>
    </row>
    <row r="78">
      <c r="B78">
        <f>""</f>
        <v/>
      </c>
      <c r="E78">
        <f>""</f>
        <v/>
      </c>
    </row>
    <row r="79">
      <c r="B79">
        <f>""</f>
        <v/>
      </c>
      <c r="E79">
        <f>""</f>
        <v/>
      </c>
    </row>
    <row r="80">
      <c r="B80">
        <f>""</f>
        <v/>
      </c>
      <c r="E80">
        <f>""</f>
        <v/>
      </c>
    </row>
    <row r="81">
      <c r="B81">
        <f>""</f>
        <v/>
      </c>
      <c r="E81">
        <f>""</f>
        <v/>
      </c>
    </row>
    <row r="82">
      <c r="B82">
        <f>""</f>
        <v/>
      </c>
      <c r="E82">
        <f>""</f>
        <v/>
      </c>
    </row>
    <row r="83">
      <c r="B83">
        <f>""</f>
        <v/>
      </c>
      <c r="E83">
        <f>""</f>
        <v/>
      </c>
    </row>
    <row r="84">
      <c r="B84">
        <f>""</f>
        <v/>
      </c>
      <c r="E84">
        <f>""</f>
        <v/>
      </c>
    </row>
    <row r="85">
      <c r="B85">
        <f>""</f>
        <v/>
      </c>
      <c r="E85">
        <f>""</f>
        <v/>
      </c>
    </row>
    <row r="86">
      <c r="B86">
        <f>""</f>
        <v/>
      </c>
      <c r="E86">
        <f>""</f>
        <v/>
      </c>
    </row>
    <row r="87">
      <c r="B87">
        <f>""</f>
        <v/>
      </c>
      <c r="E87">
        <f>""</f>
        <v/>
      </c>
    </row>
    <row r="88">
      <c r="B88">
        <f>""</f>
        <v/>
      </c>
      <c r="E88">
        <f>""</f>
        <v/>
      </c>
    </row>
    <row r="89">
      <c r="B89">
        <f>""</f>
        <v/>
      </c>
      <c r="E89">
        <f>""</f>
        <v/>
      </c>
    </row>
    <row r="90">
      <c r="B90">
        <f>""</f>
        <v/>
      </c>
      <c r="E90">
        <f>""</f>
        <v/>
      </c>
    </row>
    <row r="91">
      <c r="B91">
        <f>""</f>
        <v/>
      </c>
      <c r="E91">
        <f>""</f>
        <v/>
      </c>
    </row>
    <row r="92">
      <c r="B92">
        <f>""</f>
        <v/>
      </c>
      <c r="E92">
        <f>""</f>
        <v/>
      </c>
    </row>
    <row r="93">
      <c r="B93">
        <f>""</f>
        <v/>
      </c>
      <c r="E93">
        <f>""</f>
        <v/>
      </c>
    </row>
    <row r="94">
      <c r="B94">
        <f>""</f>
        <v/>
      </c>
      <c r="E94">
        <f>""</f>
        <v/>
      </c>
    </row>
    <row r="95">
      <c r="B95">
        <f>""</f>
        <v/>
      </c>
      <c r="E95">
        <f>""</f>
        <v/>
      </c>
    </row>
    <row r="96">
      <c r="B96">
        <f>""</f>
        <v/>
      </c>
      <c r="E96">
        <f>""</f>
        <v/>
      </c>
    </row>
    <row r="97">
      <c r="B97">
        <f>""</f>
        <v/>
      </c>
      <c r="E97">
        <f>""</f>
        <v/>
      </c>
    </row>
    <row r="98">
      <c r="B98">
        <f>""</f>
        <v/>
      </c>
      <c r="E98">
        <f>""</f>
        <v/>
      </c>
    </row>
    <row r="99">
      <c r="B99">
        <f>""</f>
        <v/>
      </c>
      <c r="E99">
        <f>""</f>
        <v/>
      </c>
    </row>
    <row r="100">
      <c r="B100">
        <f>""</f>
        <v/>
      </c>
      <c r="E100">
        <f>""</f>
        <v/>
      </c>
    </row>
    <row r="101">
      <c r="B101">
        <f>""</f>
        <v/>
      </c>
      <c r="E101">
        <f>""</f>
        <v/>
      </c>
    </row>
  </sheetData>
  <mergeCells count="1">
    <mergeCell ref="A1:K1"/>
  </mergeCells>
  <conditionalFormatting sqref="B7:B10">
    <cfRule type="expression" priority="1" dxfId="0" stopIfTrue="1">
      <formula>B7&gt;=1.67</formula>
    </cfRule>
    <cfRule type="expression" priority="2" dxfId="2" stopIfTrue="1">
      <formula>AND(B7&gt;=1,B7&lt;1.67)</formula>
    </cfRule>
    <cfRule type="expression" priority="3" dxfId="1" stopIfTrue="1">
      <formula>B7&lt;1</formula>
    </cfRule>
  </conditionalFormatting>
  <conditionalFormatting sqref="B16:B17">
    <cfRule type="expression" priority="4" dxfId="0" stopIfTrue="1">
      <formula>OR(B16="Sehr gut",B16="Gut",B17="Sehr gut",B17="Gut")</formula>
    </cfRule>
    <cfRule type="expression" priority="5" dxfId="2" stopIfTrue="1">
      <formula>OR(B16="Bedingt fähig",B17="Bedingt fähig")</formula>
    </cfRule>
    <cfRule type="expression" priority="6" dxfId="1" stopIfTrue="1">
      <formula>OR(B16="Nicht fähig",B17="Nicht fähig")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96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Anleitung zur CpK-Wert-Berechnung</t>
        </is>
      </c>
    </row>
    <row r="3">
      <c r="A3" s="8" t="inlineStr">
        <is>
          <t>Nr.</t>
        </is>
      </c>
      <c r="B3" s="8" t="inlineStr">
        <is>
          <t>Anleitung</t>
        </is>
      </c>
    </row>
    <row r="4" ht="24" customHeight="1">
      <c r="A4" s="11" t="n">
        <v>1</v>
      </c>
      <c r="B4" s="25" t="inlineStr">
        <is>
          <t>LSL, Zielwert und USL im Blatt „Messdaten“ eintragen.</t>
        </is>
      </c>
    </row>
    <row r="5" ht="24" customHeight="1">
      <c r="A5" s="13" t="n">
        <v>2</v>
      </c>
      <c r="B5" s="26" t="inlineStr">
        <is>
          <t>Messwerte in mm erfassen.</t>
        </is>
      </c>
    </row>
    <row r="6" ht="32" customHeight="1">
      <c r="A6" s="11" t="n">
        <v>3</v>
      </c>
      <c r="B6" s="25" t="inlineStr">
        <is>
          <t>Jede Messung muss aus demselben Merkmal und möglichst derselben Prozessbedingung stammen.</t>
        </is>
      </c>
    </row>
    <row r="7" ht="24" customHeight="1">
      <c r="A7" s="13" t="n">
        <v>4</v>
      </c>
      <c r="B7" s="26" t="inlineStr">
        <is>
          <t>Der Cp-Wert bewertet ausschließlich die Streuung.</t>
        </is>
      </c>
    </row>
    <row r="8" ht="24" customHeight="1">
      <c r="A8" s="11" t="n">
        <v>5</v>
      </c>
      <c r="B8" s="25" t="inlineStr">
        <is>
          <t>Der Cpk-Wert berücksichtigt zusätzlich die Zentrierung des Prozesses.</t>
        </is>
      </c>
    </row>
    <row r="9" ht="24" customHeight="1">
      <c r="A9" s="13" t="n">
        <v>6</v>
      </c>
      <c r="B9" s="26" t="inlineStr">
        <is>
          <t>Als praxisübliche Orientierung gilt ein Cpk von mindestens 1,33.</t>
        </is>
      </c>
    </row>
    <row r="10" ht="32" customHeight="1">
      <c r="A10" s="11" t="n">
        <v>7</v>
      </c>
      <c r="B10" s="25" t="inlineStr">
        <is>
          <t>Bei kleinen Stichproben ist die Aussagekraft eingeschränkt; für belastbare Qualitätsnachweise sind ausreichend viele Messungen erforderlich.</t>
        </is>
      </c>
    </row>
    <row r="11" ht="24" customHeight="1">
      <c r="A11" s="13" t="n">
        <v>8</v>
      </c>
      <c r="B11" s="26" t="inlineStr">
        <is>
          <t>Die Ergebnisse ersetzen keine vollständige statistische Prozessregelkarte oder kundenspezifische Qualitätsvorgabe.</t>
        </is>
      </c>
    </row>
    <row r="14">
      <c r="A14" s="7" t="inlineStr">
        <is>
          <t>Blattübersicht</t>
        </is>
      </c>
      <c r="B14" s="27" t="n"/>
      <c r="C14" s="27" t="n"/>
      <c r="D14" s="27" t="n"/>
      <c r="E14" s="27" t="n"/>
      <c r="F14" s="27" t="n"/>
    </row>
    <row r="16">
      <c r="A16" s="8" t="inlineStr">
        <is>
          <t>Blatt</t>
        </is>
      </c>
      <c r="B16" s="8" t="inlineStr">
        <is>
          <t>Zweck</t>
        </is>
      </c>
    </row>
    <row r="17">
      <c r="A17" s="15" t="inlineStr">
        <is>
          <t>Messdaten</t>
        </is>
      </c>
      <c r="B17" s="25" t="inlineStr">
        <is>
          <t>Erfassung der Stammdaten, Spezifikationsgrenzen und Einzelmessungen.</t>
        </is>
      </c>
    </row>
    <row r="18">
      <c r="A18" s="17" t="inlineStr">
        <is>
          <t>CpK-Auswertung</t>
        </is>
      </c>
      <c r="B18" s="26" t="inlineStr">
        <is>
          <t>Automatische Berechnung der statistischen Kennzahlen, Bewertung und Diagramme.</t>
        </is>
      </c>
    </row>
    <row r="19">
      <c r="A19" s="15" t="inlineStr">
        <is>
          <t>Anleitung</t>
        </is>
      </c>
      <c r="B19" s="25" t="inlineStr">
        <is>
          <t>Hinweise zur fachgerechten Verwendung der Arbeitsmappe.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2026-08-27T23:26:50Z</dcterms:created>
  <dcterms:modified xmlns:dcterms="http://purl.org/dc/terms/" xmlns:xsi="http://www.w3.org/2001/XMLSchema-instance" xsi:type="dcterms:W3CDTF">2026-08-27T23:26:50Z</dcterms:modified>
</cp:coreProperties>
</file>