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KW-Koste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€&quot;"/>
    <numFmt numFmtId="165" formatCode="#.##0 &quot;km&quot;"/>
    <numFmt numFmtId="166" formatCode="0,0%"/>
  </numFmts>
  <fonts count="6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  <bgColor rgb="002E3A47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0" fillId="6" borderId="1" pivotButton="0" quotePrefix="0" xfId="0"/>
    <xf numFmtId="0" fontId="4" fillId="0" borderId="0" applyAlignment="1" pivotButton="0" quotePrefix="0" xfId="0">
      <alignment horizontal="left" vertical="center"/>
    </xf>
    <xf numFmtId="164" fontId="4" fillId="6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center" vertical="center"/>
    </xf>
    <xf numFmtId="0" fontId="5" fillId="6" borderId="1" pivotButton="0" quotePrefix="0" xfId="0"/>
    <xf numFmtId="0" fontId="3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2" borderId="1" pivotButton="0" quotePrefix="0" xfId="0"/>
    <xf numFmtId="0" fontId="3" fillId="5" borderId="1" pivotButton="0" quotePrefix="0" xfId="0"/>
    <xf numFmtId="164" fontId="4" fillId="5" borderId="1" pivotButton="0" quotePrefix="0" xfId="0"/>
    <xf numFmtId="0" fontId="3" fillId="3" borderId="1" pivotButton="0" quotePrefix="0" xfId="0"/>
    <xf numFmtId="164" fontId="4" fillId="3" borderId="1" pivotButton="0" quotePrefix="0" xfId="0"/>
    <xf numFmtId="165" fontId="4" fillId="5" borderId="1" pivotButton="0" quotePrefix="0" xfId="0"/>
    <xf numFmtId="0" fontId="4" fillId="3" borderId="1" pivotButton="0" quotePrefix="0" xfId="0"/>
    <xf numFmtId="166" fontId="4" fillId="5" borderId="1" pivotButton="0" quotePrefix="0" xfId="0"/>
    <xf numFmtId="164" fontId="3" fillId="3" borderId="1" pivotButton="0" quotePrefix="0" xfId="0"/>
    <xf numFmtId="164" fontId="3" fillId="5" borderId="1" pivotButton="0" quotePrefix="0" xfId="0"/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ont>
        <b val="1"/>
        <color rgb="00FFFFFF"/>
      </font>
      <fill>
        <patternFill patternType="solid">
          <fgColor rgb="0022C55E"/>
          <b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Gesamtkosten je Fahrzeug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'Dashboard'!B21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'Dashboard'!$A$22:$A$30</f>
            </numRef>
          </cat>
          <val>
            <numRef>
              <f>'Dashboard'!$B$22:$B$30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Kennzeichen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Kostenaufteilung nach Kategorie</a:t>
            </a:r>
          </a:p>
        </rich>
      </tx>
    </title>
    <plotArea>
      <pieChart>
        <varyColors val="1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'Dashboard'!$A$13:$A$18</f>
            </numRef>
          </cat>
          <val>
            <numRef>
              <f>'Dashboard'!$B$13:$B$18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8" customWidth="1" min="3" max="3"/>
    <col width="20" customWidth="1" min="4" max="4"/>
    <col width="20" customWidth="1" min="5" max="5"/>
    <col width="18" customWidth="1" min="6" max="6"/>
    <col width="20" customWidth="1" min="7" max="7"/>
    <col width="16" customWidth="1" min="8" max="8"/>
    <col width="14" customWidth="1" min="9" max="9"/>
    <col width="14" customWidth="1" min="10" max="10"/>
    <col width="16" customWidth="1" min="11" max="11"/>
    <col width="16" customWidth="1" min="12" max="12"/>
    <col width="16" customWidth="1" min="13" max="13"/>
    <col width="16" customWidth="1" min="14" max="14"/>
  </cols>
  <sheetData>
    <row r="1" ht="30" customHeight="1">
      <c r="A1" s="1" t="inlineStr">
        <is>
          <t>Kalkulation LKW-Kosten – Fuhrpark 2026</t>
        </is>
      </c>
    </row>
    <row r="3" ht="32" customHeight="1">
      <c r="A3" s="2" t="inlineStr">
        <is>
          <t>Kennzeichen</t>
        </is>
      </c>
      <c r="B3" s="2" t="inlineStr">
        <is>
          <t>Fahrzeugtyp</t>
        </is>
      </c>
      <c r="C3" s="2" t="inlineStr">
        <is>
          <t>Fahrer</t>
        </is>
      </c>
      <c r="D3" s="2" t="inlineStr">
        <is>
          <t>Anschaffungswert (€)</t>
        </is>
      </c>
      <c r="E3" s="2" t="inlineStr">
        <is>
          <t>Laufleistung (km/Jahr)</t>
        </is>
      </c>
      <c r="F3" s="2" t="inlineStr">
        <is>
          <t>Kraftstoffkosten (€)</t>
        </is>
      </c>
      <c r="G3" s="2" t="inlineStr">
        <is>
          <t>Wartung &amp; Reparatur (€)</t>
        </is>
      </c>
      <c r="H3" s="2" t="inlineStr">
        <is>
          <t>Versicherung (€)</t>
        </is>
      </c>
      <c r="I3" s="2" t="inlineStr">
        <is>
          <t>KFZ-Steuer (€)</t>
        </is>
      </c>
      <c r="J3" s="2" t="inlineStr">
        <is>
          <t>Mautkosten (€)</t>
        </is>
      </c>
      <c r="K3" s="2" t="inlineStr">
        <is>
          <t>Sonstige Kosten (€)</t>
        </is>
      </c>
      <c r="L3" s="2" t="inlineStr">
        <is>
          <t>Gesamtkosten (€)</t>
        </is>
      </c>
      <c r="M3" s="2" t="inlineStr">
        <is>
          <t>Kosten pro km (€)</t>
        </is>
      </c>
      <c r="N3" s="2" t="inlineStr">
        <is>
          <t>Bewertung</t>
        </is>
      </c>
    </row>
    <row r="4">
      <c r="A4" s="3" t="inlineStr">
        <is>
          <t>B-LK 1234</t>
        </is>
      </c>
      <c r="B4" s="3" t="inlineStr">
        <is>
          <t>Sattelzugmaschine</t>
        </is>
      </c>
      <c r="C4" s="3" t="inlineStr">
        <is>
          <t>Thomas Wagner</t>
        </is>
      </c>
      <c r="D4" s="4" t="n">
        <v>98000</v>
      </c>
      <c r="E4" s="5" t="n">
        <v>120000</v>
      </c>
      <c r="F4" s="6" t="n">
        <v>28500</v>
      </c>
      <c r="G4" s="6" t="n">
        <v>6200</v>
      </c>
      <c r="H4" s="6" t="n">
        <v>4800</v>
      </c>
      <c r="I4" s="6" t="n">
        <v>950</v>
      </c>
      <c r="J4" s="6" t="n">
        <v>3200</v>
      </c>
      <c r="K4" s="6" t="n">
        <v>900</v>
      </c>
      <c r="L4" s="7">
        <f>SUM(F4:K4)</f>
        <v/>
      </c>
      <c r="M4" s="4">
        <f>IFERROR(L4/E4,0)</f>
        <v/>
      </c>
      <c r="N4" s="8">
        <f>IF(M4&lt;=0.3,"Effizient",IF(M4&lt;=0.4,"Durchschnitt","Kostenintensiv"))</f>
        <v/>
      </c>
    </row>
    <row r="5">
      <c r="A5" s="9" t="inlineStr">
        <is>
          <t>M-LK 5678</t>
        </is>
      </c>
      <c r="B5" s="9" t="inlineStr">
        <is>
          <t>Sattelzugmaschine</t>
        </is>
      </c>
      <c r="C5" s="9" t="inlineStr">
        <is>
          <t>Michael Bauer</t>
        </is>
      </c>
      <c r="D5" s="10" t="n">
        <v>102000</v>
      </c>
      <c r="E5" s="11" t="n">
        <v>135000</v>
      </c>
      <c r="F5" s="6" t="n">
        <v>31200</v>
      </c>
      <c r="G5" s="6" t="n">
        <v>5400</v>
      </c>
      <c r="H5" s="6" t="n">
        <v>4800</v>
      </c>
      <c r="I5" s="6" t="n">
        <v>950</v>
      </c>
      <c r="J5" s="6" t="n">
        <v>3600</v>
      </c>
      <c r="K5" s="6" t="n">
        <v>1100</v>
      </c>
      <c r="L5" s="12">
        <f>SUM(F5:K5)</f>
        <v/>
      </c>
      <c r="M5" s="10">
        <f>IFERROR(L5/E5,0)</f>
        <v/>
      </c>
      <c r="N5" s="13">
        <f>IF(M5&lt;=0.3,"Effizient",IF(M5&lt;=0.4,"Durchschnitt","Kostenintensiv"))</f>
        <v/>
      </c>
    </row>
    <row r="6">
      <c r="A6" s="3" t="inlineStr">
        <is>
          <t>HH-LK 4321</t>
        </is>
      </c>
      <c r="B6" s="3" t="inlineStr">
        <is>
          <t>Verteiler-LKW 12t</t>
        </is>
      </c>
      <c r="C6" s="3" t="inlineStr">
        <is>
          <t>Anna Schmidt</t>
        </is>
      </c>
      <c r="D6" s="4" t="n">
        <v>68000</v>
      </c>
      <c r="E6" s="5" t="n">
        <v>85000</v>
      </c>
      <c r="F6" s="6" t="n">
        <v>19800</v>
      </c>
      <c r="G6" s="6" t="n">
        <v>4100</v>
      </c>
      <c r="H6" s="6" t="n">
        <v>3200</v>
      </c>
      <c r="I6" s="6" t="n">
        <v>620</v>
      </c>
      <c r="J6" s="6" t="n">
        <v>1900</v>
      </c>
      <c r="K6" s="6" t="n">
        <v>750</v>
      </c>
      <c r="L6" s="7">
        <f>SUM(F6:K6)</f>
        <v/>
      </c>
      <c r="M6" s="4">
        <f>IFERROR(L6/E6,0)</f>
        <v/>
      </c>
      <c r="N6" s="8">
        <f>IF(M6&lt;=0.3,"Effizient",IF(M6&lt;=0.4,"Durchschnitt","Kostenintensiv"))</f>
        <v/>
      </c>
    </row>
    <row r="7">
      <c r="A7" s="9" t="inlineStr">
        <is>
          <t>K-LK 8899</t>
        </is>
      </c>
      <c r="B7" s="9" t="inlineStr">
        <is>
          <t>Verteiler-LKW 12t</t>
        </is>
      </c>
      <c r="C7" s="9" t="inlineStr">
        <is>
          <t>Julia Hoffmann</t>
        </is>
      </c>
      <c r="D7" s="10" t="n">
        <v>71000</v>
      </c>
      <c r="E7" s="11" t="n">
        <v>92000</v>
      </c>
      <c r="F7" s="6" t="n">
        <v>21400</v>
      </c>
      <c r="G7" s="6" t="n">
        <v>3800</v>
      </c>
      <c r="H7" s="6" t="n">
        <v>3200</v>
      </c>
      <c r="I7" s="6" t="n">
        <v>620</v>
      </c>
      <c r="J7" s="6" t="n">
        <v>2100</v>
      </c>
      <c r="K7" s="6" t="n">
        <v>650</v>
      </c>
      <c r="L7" s="12">
        <f>SUM(F7:K7)</f>
        <v/>
      </c>
      <c r="M7" s="10">
        <f>IFERROR(L7/E7,0)</f>
        <v/>
      </c>
      <c r="N7" s="13">
        <f>IF(M7&lt;=0.3,"Effizient",IF(M7&lt;=0.4,"Durchschnitt","Kostenintensiv"))</f>
        <v/>
      </c>
    </row>
    <row r="8">
      <c r="A8" s="3" t="inlineStr">
        <is>
          <t>F-LK 2211</t>
        </is>
      </c>
      <c r="B8" s="3" t="inlineStr">
        <is>
          <t>Sattelzugmaschine</t>
        </is>
      </c>
      <c r="C8" s="3" t="inlineStr">
        <is>
          <t>Lukas Becker</t>
        </is>
      </c>
      <c r="D8" s="4" t="n">
        <v>99500</v>
      </c>
      <c r="E8" s="5" t="n">
        <v>128000</v>
      </c>
      <c r="F8" s="6" t="n">
        <v>29900</v>
      </c>
      <c r="G8" s="6" t="n">
        <v>7100</v>
      </c>
      <c r="H8" s="6" t="n">
        <v>4800</v>
      </c>
      <c r="I8" s="6" t="n">
        <v>950</v>
      </c>
      <c r="J8" s="6" t="n">
        <v>3400</v>
      </c>
      <c r="K8" s="6" t="n">
        <v>1250</v>
      </c>
      <c r="L8" s="7">
        <f>SUM(F8:K8)</f>
        <v/>
      </c>
      <c r="M8" s="4">
        <f>IFERROR(L8/E8,0)</f>
        <v/>
      </c>
      <c r="N8" s="8">
        <f>IF(M8&lt;=0.3,"Effizient",IF(M8&lt;=0.4,"Durchschnitt","Kostenintensiv"))</f>
        <v/>
      </c>
    </row>
    <row r="9">
      <c r="A9" s="9" t="inlineStr">
        <is>
          <t>S-LK 3344</t>
        </is>
      </c>
      <c r="B9" s="9" t="inlineStr">
        <is>
          <t>Kühl-LKW 18t</t>
        </is>
      </c>
      <c r="C9" s="9" t="inlineStr">
        <is>
          <t>Sabine Richter</t>
        </is>
      </c>
      <c r="D9" s="10" t="n">
        <v>118000</v>
      </c>
      <c r="E9" s="11" t="n">
        <v>110000</v>
      </c>
      <c r="F9" s="6" t="n">
        <v>26700</v>
      </c>
      <c r="G9" s="6" t="n">
        <v>8300</v>
      </c>
      <c r="H9" s="6" t="n">
        <v>5600</v>
      </c>
      <c r="I9" s="6" t="n">
        <v>1100</v>
      </c>
      <c r="J9" s="6" t="n">
        <v>2900</v>
      </c>
      <c r="K9" s="6" t="n">
        <v>1400</v>
      </c>
      <c r="L9" s="12">
        <f>SUM(F9:K9)</f>
        <v/>
      </c>
      <c r="M9" s="10">
        <f>IFERROR(L9/E9,0)</f>
        <v/>
      </c>
      <c r="N9" s="13">
        <f>IF(M9&lt;=0.3,"Effizient",IF(M9&lt;=0.4,"Durchschnitt","Kostenintensiv"))</f>
        <v/>
      </c>
    </row>
    <row r="10">
      <c r="A10" s="3" t="inlineStr">
        <is>
          <t>D-LK 7766</t>
        </is>
      </c>
      <c r="B10" s="3" t="inlineStr">
        <is>
          <t>Verteiler-LKW 12t</t>
        </is>
      </c>
      <c r="C10" s="3" t="inlineStr">
        <is>
          <t>Stefan Wolf</t>
        </is>
      </c>
      <c r="D10" s="4" t="n">
        <v>69500</v>
      </c>
      <c r="E10" s="5" t="n">
        <v>78000</v>
      </c>
      <c r="F10" s="6" t="n">
        <v>18200</v>
      </c>
      <c r="G10" s="6" t="n">
        <v>3600</v>
      </c>
      <c r="H10" s="6" t="n">
        <v>3200</v>
      </c>
      <c r="I10" s="6" t="n">
        <v>620</v>
      </c>
      <c r="J10" s="6" t="n">
        <v>1700</v>
      </c>
      <c r="K10" s="6" t="n">
        <v>580</v>
      </c>
      <c r="L10" s="7">
        <f>SUM(F10:K10)</f>
        <v/>
      </c>
      <c r="M10" s="4">
        <f>IFERROR(L10/E10,0)</f>
        <v/>
      </c>
      <c r="N10" s="8">
        <f>IF(M10&lt;=0.3,"Effizient",IF(M10&lt;=0.4,"Durchschnitt","Kostenintensiv"))</f>
        <v/>
      </c>
    </row>
    <row r="11">
      <c r="A11" s="9" t="inlineStr">
        <is>
          <t>L-LK 9911</t>
        </is>
      </c>
      <c r="B11" s="9" t="inlineStr">
        <is>
          <t>Sattelzugmaschine</t>
        </is>
      </c>
      <c r="C11" s="9" t="inlineStr">
        <is>
          <t>Laura Neumann</t>
        </is>
      </c>
      <c r="D11" s="10" t="n">
        <v>101000</v>
      </c>
      <c r="E11" s="11" t="n">
        <v>142000</v>
      </c>
      <c r="F11" s="6" t="n">
        <v>32800</v>
      </c>
      <c r="G11" s="6" t="n">
        <v>6900</v>
      </c>
      <c r="H11" s="6" t="n">
        <v>4800</v>
      </c>
      <c r="I11" s="6" t="n">
        <v>950</v>
      </c>
      <c r="J11" s="6" t="n">
        <v>3800</v>
      </c>
      <c r="K11" s="6" t="n">
        <v>1150</v>
      </c>
      <c r="L11" s="12">
        <f>SUM(F11:K11)</f>
        <v/>
      </c>
      <c r="M11" s="10">
        <f>IFERROR(L11/E11,0)</f>
        <v/>
      </c>
      <c r="N11" s="13">
        <f>IF(M11&lt;=0.3,"Effizient",IF(M11&lt;=0.4,"Durchschnitt","Kostenintensiv"))</f>
        <v/>
      </c>
    </row>
    <row r="12">
      <c r="A12" s="3" t="inlineStr">
        <is>
          <t>B-LK 6655</t>
        </is>
      </c>
      <c r="B12" s="3" t="inlineStr">
        <is>
          <t>Kühl-LKW 18t</t>
        </is>
      </c>
      <c r="C12" s="3" t="inlineStr">
        <is>
          <t>Thomas Wagner</t>
        </is>
      </c>
      <c r="D12" s="4" t="n">
        <v>119500</v>
      </c>
      <c r="E12" s="5" t="n">
        <v>118000</v>
      </c>
      <c r="F12" s="6" t="n">
        <v>27600</v>
      </c>
      <c r="G12" s="6" t="n">
        <v>7500</v>
      </c>
      <c r="H12" s="6" t="n">
        <v>5600</v>
      </c>
      <c r="I12" s="6" t="n">
        <v>1100</v>
      </c>
      <c r="J12" s="6" t="n">
        <v>3100</v>
      </c>
      <c r="K12" s="6" t="n">
        <v>1300</v>
      </c>
      <c r="L12" s="7">
        <f>SUM(F12:K12)</f>
        <v/>
      </c>
      <c r="M12" s="4">
        <f>IFERROR(L12/E12,0)</f>
        <v/>
      </c>
      <c r="N12" s="8">
        <f>IF(M12&lt;=0.3,"Effizient",IF(M12&lt;=0.4,"Durchschnitt","Kostenintensiv"))</f>
        <v/>
      </c>
    </row>
    <row r="14">
      <c r="A14" s="14" t="n"/>
      <c r="B14" s="15" t="inlineStr">
        <is>
          <t>Gesamt / Durchschnitt</t>
        </is>
      </c>
      <c r="C14" s="14" t="n"/>
      <c r="D14" s="16">
        <f>SUM(D4:D12)</f>
        <v/>
      </c>
      <c r="E14" s="17">
        <f>SUM(E4:E12)</f>
        <v/>
      </c>
      <c r="F14" s="16">
        <f>SUM(F4:F12)</f>
        <v/>
      </c>
      <c r="G14" s="16">
        <f>SUM(G4:G12)</f>
        <v/>
      </c>
      <c r="H14" s="16">
        <f>SUM(H4:H12)</f>
        <v/>
      </c>
      <c r="I14" s="16">
        <f>SUM(I4:I12)</f>
        <v/>
      </c>
      <c r="J14" s="16">
        <f>SUM(J4:J12)</f>
        <v/>
      </c>
      <c r="K14" s="16">
        <f>SUM(K4:K12)</f>
        <v/>
      </c>
      <c r="L14" s="16">
        <f>SUM(L4:L12)</f>
        <v/>
      </c>
      <c r="M14" s="16">
        <f>IFERROR(AVERAGE(M4:M12),0)</f>
        <v/>
      </c>
      <c r="N14" s="14" t="n"/>
    </row>
    <row r="17">
      <c r="A17" s="18" t="inlineStr">
        <is>
          <t>Kennzahl</t>
        </is>
      </c>
      <c r="B17" s="18" t="inlineStr">
        <is>
          <t>Wert</t>
        </is>
      </c>
    </row>
    <row r="18">
      <c r="A18" s="19" t="inlineStr">
        <is>
          <t>Anzahl Fahrzeuge</t>
        </is>
      </c>
      <c r="B18" s="20">
        <f>COUNTA(A4:A12)</f>
        <v/>
      </c>
    </row>
    <row r="19">
      <c r="A19" s="19" t="inlineStr">
        <is>
          <t>Höchste Kosten pro km</t>
        </is>
      </c>
      <c r="B19" s="21">
        <f>MAX(M4:M12)</f>
        <v/>
      </c>
    </row>
    <row r="20">
      <c r="A20" s="19" t="inlineStr">
        <is>
          <t>Niedrigste Kosten pro km</t>
        </is>
      </c>
      <c r="B20" s="21">
        <f>MIN(M4:M12)</f>
        <v/>
      </c>
    </row>
    <row r="21">
      <c r="A21" s="19" t="inlineStr">
        <is>
          <t>Anzahl 'Kostenintensiv'</t>
        </is>
      </c>
      <c r="B21" s="20">
        <f>COUNTIF(N4:N12,"Kostenintensiv")</f>
        <v/>
      </c>
    </row>
  </sheetData>
  <mergeCells count="1">
    <mergeCell ref="A1:N1"/>
  </mergeCells>
  <conditionalFormatting sqref="M4:M12">
    <cfRule type="expression" priority="1" dxfId="0" stopIfTrue="1">
      <formula>M4&gt;0.4</formula>
    </cfRule>
    <cfRule type="expression" priority="2" dxfId="1" stopIfTrue="1">
      <formula>M4&lt;=0.3</formula>
    </cfRule>
  </conditionalFormatting>
  <dataValidations count="1">
    <dataValidation sqref="N4:N12" showErrorMessage="1" showInputMessage="1" allowBlank="1" type="list">
      <formula1>"Effizient,Durchschnitt,Kostenintensiv"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1" ht="30" customHeight="1">
      <c r="A1" s="1" t="inlineStr">
        <is>
          <t>Dashboard – Fuhrpark Kostenübersicht</t>
        </is>
      </c>
    </row>
    <row r="3">
      <c r="A3" s="22" t="inlineStr">
        <is>
          <t>Kennzahl</t>
        </is>
      </c>
      <c r="B3" s="22" t="inlineStr">
        <is>
          <t>Wert</t>
        </is>
      </c>
    </row>
    <row r="4">
      <c r="A4" s="23" t="inlineStr">
        <is>
          <t>Gesamtkosten Fuhrpark</t>
        </is>
      </c>
      <c r="B4" s="24">
        <f>'LKW-Kosten'!L14</f>
        <v/>
      </c>
    </row>
    <row r="5">
      <c r="A5" s="25" t="inlineStr">
        <is>
          <t>Durchschnitt Kosten/km</t>
        </is>
      </c>
      <c r="B5" s="26">
        <f>'LKW-Kosten'!M14</f>
        <v/>
      </c>
    </row>
    <row r="6">
      <c r="A6" s="23" t="inlineStr">
        <is>
          <t>Gesamt Laufleistung</t>
        </is>
      </c>
      <c r="B6" s="27">
        <f>'LKW-Kosten'!E14</f>
        <v/>
      </c>
    </row>
    <row r="7">
      <c r="A7" s="25" t="inlineStr">
        <is>
          <t>Anzahl Fahrzeuge</t>
        </is>
      </c>
      <c r="B7" s="28">
        <f>COUNTA('LKW-Kosten'!A4:A12)</f>
        <v/>
      </c>
    </row>
    <row r="8">
      <c r="A8" s="23" t="inlineStr">
        <is>
          <t>Anteil Kostenintensiv</t>
        </is>
      </c>
      <c r="B8" s="29">
        <f>IFERROR(COUNTIF('LKW-Kosten'!N4:N12,"Kostenintensiv")/COUNTA('LKW-Kosten'!A4:A12),0)</f>
        <v/>
      </c>
    </row>
    <row r="12">
      <c r="A12" s="18" t="inlineStr">
        <is>
          <t>Kostenkategorie</t>
        </is>
      </c>
      <c r="B12" s="18" t="inlineStr">
        <is>
          <t>Summe (€)</t>
        </is>
      </c>
    </row>
    <row r="13">
      <c r="A13" s="23" t="inlineStr">
        <is>
          <t>Kraftstoff</t>
        </is>
      </c>
      <c r="B13" s="24">
        <f>SUM('LKW-Kosten'!F4:F12)</f>
        <v/>
      </c>
    </row>
    <row r="14">
      <c r="A14" s="25" t="inlineStr">
        <is>
          <t>Wartung &amp; Reparatur</t>
        </is>
      </c>
      <c r="B14" s="26">
        <f>SUM('LKW-Kosten'!G4:G12)</f>
        <v/>
      </c>
    </row>
    <row r="15">
      <c r="A15" s="23" t="inlineStr">
        <is>
          <t>Versicherung</t>
        </is>
      </c>
      <c r="B15" s="24">
        <f>SUM('LKW-Kosten'!H4:H12)</f>
        <v/>
      </c>
    </row>
    <row r="16">
      <c r="A16" s="25" t="inlineStr">
        <is>
          <t>KFZ-Steuer</t>
        </is>
      </c>
      <c r="B16" s="26">
        <f>SUM('LKW-Kosten'!I4:I12)</f>
        <v/>
      </c>
    </row>
    <row r="17">
      <c r="A17" s="23" t="inlineStr">
        <is>
          <t>Maut</t>
        </is>
      </c>
      <c r="B17" s="24">
        <f>SUM('LKW-Kosten'!J4:J12)</f>
        <v/>
      </c>
    </row>
    <row r="18">
      <c r="A18" s="25" t="inlineStr">
        <is>
          <t>Sonstiges</t>
        </is>
      </c>
      <c r="B18" s="26">
        <f>SUM('LKW-Kosten'!K4:K12)</f>
        <v/>
      </c>
    </row>
    <row r="21">
      <c r="A21" s="18" t="inlineStr">
        <is>
          <t>Kennzeichen</t>
        </is>
      </c>
      <c r="B21" s="18" t="inlineStr">
        <is>
          <t>Gesamtkosten (€)</t>
        </is>
      </c>
    </row>
    <row r="22">
      <c r="A22" s="25">
        <f>'LKW-Kosten'!A4</f>
        <v/>
      </c>
      <c r="B22" s="30">
        <f>'LKW-Kosten'!L4</f>
        <v/>
      </c>
    </row>
    <row r="23">
      <c r="A23" s="23">
        <f>'LKW-Kosten'!A5</f>
        <v/>
      </c>
      <c r="B23" s="31">
        <f>'LKW-Kosten'!L5</f>
        <v/>
      </c>
    </row>
    <row r="24">
      <c r="A24" s="25">
        <f>'LKW-Kosten'!A6</f>
        <v/>
      </c>
      <c r="B24" s="30">
        <f>'LKW-Kosten'!L6</f>
        <v/>
      </c>
    </row>
    <row r="25">
      <c r="A25" s="23">
        <f>'LKW-Kosten'!A7</f>
        <v/>
      </c>
      <c r="B25" s="31">
        <f>'LKW-Kosten'!L7</f>
        <v/>
      </c>
    </row>
    <row r="26">
      <c r="A26" s="25">
        <f>'LKW-Kosten'!A8</f>
        <v/>
      </c>
      <c r="B26" s="30">
        <f>'LKW-Kosten'!L8</f>
        <v/>
      </c>
    </row>
    <row r="27">
      <c r="A27" s="23">
        <f>'LKW-Kosten'!A9</f>
        <v/>
      </c>
      <c r="B27" s="31">
        <f>'LKW-Kosten'!L9</f>
        <v/>
      </c>
    </row>
    <row r="28">
      <c r="A28" s="25">
        <f>'LKW-Kosten'!A10</f>
        <v/>
      </c>
      <c r="B28" s="30">
        <f>'LKW-Kosten'!L10</f>
        <v/>
      </c>
    </row>
    <row r="29">
      <c r="A29" s="23">
        <f>'LKW-Kosten'!A11</f>
        <v/>
      </c>
      <c r="B29" s="31">
        <f>'LKW-Kosten'!L11</f>
        <v/>
      </c>
    </row>
    <row r="30">
      <c r="A30" s="25">
        <f>'LKW-Kosten'!A12</f>
        <v/>
      </c>
      <c r="B30" s="30">
        <f>'LKW-Kosten'!L12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 ht="28" customHeight="1">
      <c r="A1" s="1" t="inlineStr">
        <is>
          <t>Hinweise zur Nutzung dieser Arbeitsmappe</t>
        </is>
      </c>
    </row>
    <row r="3">
      <c r="A3" s="22" t="inlineStr">
        <is>
          <t>Bereich</t>
        </is>
      </c>
      <c r="B3" s="22" t="inlineStr">
        <is>
          <t>Erläuterung</t>
        </is>
      </c>
    </row>
    <row r="4" ht="45" customHeight="1">
      <c r="A4" s="32" t="inlineStr">
        <is>
          <t>LKW-Kosten</t>
        </is>
      </c>
      <c r="B4" s="33" t="inlineStr">
        <is>
          <t>Hauptblatt mit allen Fahrzeugen des Fuhrparks. Gelb hinterlegte Zellen (Kraftstoff, Wartung, Versicherung, Steuer, Maut, Sonstiges) sind Eingabefelder und können angepasst werden.</t>
        </is>
      </c>
    </row>
    <row r="5" ht="45" customHeight="1">
      <c r="A5" s="34" t="inlineStr">
        <is>
          <t>Gesamtkosten</t>
        </is>
      </c>
      <c r="B5" s="35" t="inlineStr">
        <is>
          <t>Wird automatisch berechnet als Summe aller Kostenarten je Fahrzeug (Spalte L).</t>
        </is>
      </c>
    </row>
    <row r="6" ht="45" customHeight="1">
      <c r="A6" s="32" t="inlineStr">
        <is>
          <t>Kosten pro km</t>
        </is>
      </c>
      <c r="B6" s="33" t="inlineStr">
        <is>
          <t>Errechnet sich aus Gesamtkosten geteilt durch die jährliche Laufleistung (Spalte M). Grün = effizient (≤0,30 €/km), Rot = kostenintensiv (&gt;0,40 €/km).</t>
        </is>
      </c>
    </row>
    <row r="7" ht="45" customHeight="1">
      <c r="A7" s="34" t="inlineStr">
        <is>
          <t>Bewertung</t>
        </is>
      </c>
      <c r="B7" s="35" t="inlineStr">
        <is>
          <t>Automatische Einstufung je Fahrzeug: Effizient, Durchschnitt oder Kostenintensiv, basierend auf den Kosten pro km.</t>
        </is>
      </c>
    </row>
    <row r="8" ht="45" customHeight="1">
      <c r="A8" s="32" t="inlineStr">
        <is>
          <t>Dashboard</t>
        </is>
      </c>
      <c r="B8" s="33" t="inlineStr">
        <is>
          <t>Übersicht mit zentralen Kennzahlen, Kostenaufteilung nach Kategorie (Kreisdiagramm) und Gesamtkosten je Fahrzeug (Balkendiagramm).</t>
        </is>
      </c>
    </row>
    <row r="9" ht="45" customHeight="1">
      <c r="A9" s="34" t="inlineStr">
        <is>
          <t>Kostenkategorien</t>
        </is>
      </c>
      <c r="B9" s="35" t="inlineStr">
        <is>
          <t>Kraftstoff, Wartung &amp; Reparatur, Versicherung, KFZ-Steuer, Maut und Sonstiges werden über alle Fahrzeuge summiert dargestellt.</t>
        </is>
      </c>
    </row>
    <row r="10" ht="45" customHeight="1">
      <c r="A10" s="32" t="inlineStr">
        <is>
          <t>Aktualisierung</t>
        </is>
      </c>
      <c r="B10" s="33" t="inlineStr">
        <is>
          <t>Neue Fahrzeuge können unterhalb der letzten Zeile im Blatt 'LKW-Kosten' ergänzt werden. Formeln in den Spalten L bis N bitte nach unten kopieren.</t>
        </is>
      </c>
    </row>
    <row r="11" ht="45" customHeight="1">
      <c r="A11" s="34" t="inlineStr">
        <is>
          <t>Datenvalidierung</t>
        </is>
      </c>
      <c r="B11" s="35" t="inlineStr">
        <is>
          <t>Spalte 'Bewertung' kann per Dropdown manuell überschrieben werden, falls eine abweichende Einschätzung gewünscht ist.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2026-07-15T05:58:58Z</dcterms:created>
  <dcterms:modified xmlns:dcterms="http://purl.org/dc/terms/" xmlns:xsi="http://www.w3.org/2001/XMLSchema-instance" xsi:type="dcterms:W3CDTF">2026-07-15T05:58:58Z</dcterms:modified>
</cp:coreProperties>
</file>