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flow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'Cashflows'!$A$7:$J$107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.##0,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C8102E"/>
      </patternFill>
    </fill>
    <fill>
      <patternFill patternType="solid">
        <fgColor rgb="00FFFFFF"/>
      </patternFill>
    </fill>
    <fill>
      <patternFill patternType="solid">
        <fgColor rgb="00FFFBE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0" fontId="3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0" fontId="3" fillId="3" borderId="1" pivotButton="0" quotePrefix="0" xfId="0"/>
    <xf numFmtId="0" fontId="3" fillId="6" borderId="1" applyAlignment="1" pivotButton="0" quotePrefix="0" xfId="0">
      <alignment horizontal="center" vertical="center"/>
    </xf>
    <xf numFmtId="10" fontId="3" fillId="5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0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0" fontId="2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Barwert je Periode</a:t>
            </a:r>
          </a:p>
        </rich>
      </tx>
    </title>
    <plotArea>
      <lineChart>
        <grouping val="standard"/>
        <ser>
          <idx val="0"/>
          <order val="0"/>
          <tx>
            <strRef>
              <f>'Cashflows'!H7</f>
            </strRef>
          </tx>
          <spPr>
            <a:ln xmlns:a="http://schemas.openxmlformats.org/drawingml/2006/main" w="22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'Cashflows'!$B$8:$B$107</f>
            </numRef>
          </cat>
          <val>
            <numRef>
              <f>'Cashflows'!$H$8:$H$107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Barwert in EUR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Nettozahlungsüberschuss je Jahr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'Cashflows'!F7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'Cashflows'!$A$8:$A$107</f>
            </numRef>
          </cat>
          <val>
            <numRef>
              <f>'Cashflows'!$F$8:$F$107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Periode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Cashflow in EUR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23" customWidth="1" min="3" max="3"/>
    <col width="16" customWidth="1" min="4" max="4"/>
    <col width="16" customWidth="1" min="5" max="5"/>
    <col width="25" customWidth="1" min="6" max="6"/>
    <col width="20" customWidth="1" min="7" max="7"/>
    <col width="22" customWidth="1" min="8" max="8"/>
    <col width="22" customWidth="1" min="9" max="9"/>
    <col width="22" customWidth="1" min="10" max="10"/>
  </cols>
  <sheetData>
    <row r="1" ht="25" customHeight="1">
      <c r="A1" s="1" t="inlineStr">
        <is>
          <t>Kapitalwertmethode – Photovoltaikanlage München</t>
        </is>
      </c>
    </row>
    <row r="2" ht="30" customHeight="1">
      <c r="A2" s="2" t="inlineStr">
        <is>
          <t>Alle Beträge netto in EUR; Umsatzsteuer, Finanzierung und Ertragsteuern werden nicht berücksichtigt.</t>
        </is>
      </c>
    </row>
    <row r="3">
      <c r="A3" s="3" t="inlineStr">
        <is>
          <t>Ausgewähltes Szenario</t>
        </is>
      </c>
      <c r="B3" s="4">
        <f>'Dashboard'!$B$4</f>
        <v/>
      </c>
    </row>
    <row r="4">
      <c r="A4" s="3" t="inlineStr">
        <is>
          <t>Kalkulationszinssatz</t>
        </is>
      </c>
      <c r="B4" s="5">
        <f>'Dashboard'!$B$5</f>
        <v/>
      </c>
    </row>
    <row r="5">
      <c r="A5" s="3" t="inlineStr">
        <is>
          <t>Ergebnisstatus</t>
        </is>
      </c>
      <c r="B5" s="4">
        <f>'Dashboard'!$E$8</f>
        <v/>
      </c>
    </row>
    <row r="7">
      <c r="A7" s="6" t="inlineStr">
        <is>
          <t>Periode</t>
        </is>
      </c>
      <c r="B7" s="6" t="inlineStr">
        <is>
          <t>Datum</t>
        </is>
      </c>
      <c r="C7" s="6" t="inlineStr">
        <is>
          <t>Investition / Restwert</t>
        </is>
      </c>
      <c r="D7" s="6" t="inlineStr">
        <is>
          <t>Einzahlungen</t>
        </is>
      </c>
      <c r="E7" s="6" t="inlineStr">
        <is>
          <t>Auszahlungen</t>
        </is>
      </c>
      <c r="F7" s="6" t="inlineStr">
        <is>
          <t>Nettozahlungsüberschuss</t>
        </is>
      </c>
      <c r="G7" s="6" t="inlineStr">
        <is>
          <t>Diskontierungsfaktor</t>
        </is>
      </c>
      <c r="H7" s="6" t="inlineStr">
        <is>
          <t>Barwert des Cashflows</t>
        </is>
      </c>
      <c r="I7" s="6" t="inlineStr">
        <is>
          <t>Kumulierte Cashflows</t>
        </is>
      </c>
      <c r="J7" s="6" t="inlineStr">
        <is>
          <t>Beurteilung</t>
        </is>
      </c>
    </row>
    <row r="8">
      <c r="A8" s="7" t="n">
        <v>0</v>
      </c>
      <c r="B8" s="8" t="n">
        <v>46387</v>
      </c>
      <c r="C8" s="9" t="n">
        <v>-185000</v>
      </c>
      <c r="D8" s="9" t="n">
        <v>0</v>
      </c>
      <c r="E8" s="9" t="n">
        <v>0</v>
      </c>
      <c r="F8" s="10">
        <f>IF('Cashflows'!$A8="","",'Cashflows'!$C8+'Cashflows'!$D8-'Cashflows'!$E8)</f>
        <v/>
      </c>
      <c r="G8" s="11">
        <f>IF('Cashflows'!$A8="","",1/(1+'Cashflows'!$B$4)^'Cashflows'!$A8)</f>
        <v/>
      </c>
      <c r="H8" s="10">
        <f>IF('Cashflows'!$F8="","",'Cashflows'!$F8*'Cashflows'!$G8)</f>
        <v/>
      </c>
      <c r="I8" s="10">
        <f>IF('Cashflows'!$F8="","",SUM('Cashflows'!$F$8:'Cashflows'!$F8))</f>
        <v/>
      </c>
      <c r="J8" s="12">
        <f>IF('Cashflows'!$H8="","",IF('Cashflows'!$H8&gt;=0,"Positiver Barwert","Negativer Barwert"))</f>
        <v/>
      </c>
    </row>
    <row r="9">
      <c r="A9" s="7" t="n">
        <v>1</v>
      </c>
      <c r="B9" s="8" t="n">
        <v>46752</v>
      </c>
      <c r="C9" s="9" t="n">
        <v>0</v>
      </c>
      <c r="D9" s="9" t="n">
        <v>48000</v>
      </c>
      <c r="E9" s="9" t="n">
        <v>13000</v>
      </c>
      <c r="F9" s="13">
        <f>IF('Cashflows'!$A9="","",'Cashflows'!$C9+'Cashflows'!$D9-'Cashflows'!$E9)</f>
        <v/>
      </c>
      <c r="G9" s="14">
        <f>IF('Cashflows'!$A9="","",1/(1+'Cashflows'!$B$4)^'Cashflows'!$A9)</f>
        <v/>
      </c>
      <c r="H9" s="13">
        <f>IF('Cashflows'!$F9="","",'Cashflows'!$F9*'Cashflows'!$G9)</f>
        <v/>
      </c>
      <c r="I9" s="13">
        <f>IF('Cashflows'!$F9="","",SUM('Cashflows'!$F$8:'Cashflows'!$F9))</f>
        <v/>
      </c>
      <c r="J9" s="15">
        <f>IF('Cashflows'!$H9="","",IF('Cashflows'!$H9&gt;=0,"Positiver Barwert","Negativer Barwert"))</f>
        <v/>
      </c>
    </row>
    <row r="10">
      <c r="A10" s="7" t="n">
        <v>2</v>
      </c>
      <c r="B10" s="8" t="n">
        <v>47118</v>
      </c>
      <c r="C10" s="9" t="n">
        <v>0</v>
      </c>
      <c r="D10" s="9" t="n">
        <v>51500</v>
      </c>
      <c r="E10" s="9" t="n">
        <v>14200</v>
      </c>
      <c r="F10" s="10">
        <f>IF('Cashflows'!$A10="","",'Cashflows'!$C10+'Cashflows'!$D10-'Cashflows'!$E10)</f>
        <v/>
      </c>
      <c r="G10" s="11">
        <f>IF('Cashflows'!$A10="","",1/(1+'Cashflows'!$B$4)^'Cashflows'!$A10)</f>
        <v/>
      </c>
      <c r="H10" s="10">
        <f>IF('Cashflows'!$F10="","",'Cashflows'!$F10*'Cashflows'!$G10)</f>
        <v/>
      </c>
      <c r="I10" s="10">
        <f>IF('Cashflows'!$F10="","",SUM('Cashflows'!$F$8:'Cashflows'!$F10))</f>
        <v/>
      </c>
      <c r="J10" s="12">
        <f>IF('Cashflows'!$H10="","",IF('Cashflows'!$H10&gt;=0,"Positiver Barwert","Negativer Barwert"))</f>
        <v/>
      </c>
    </row>
    <row r="11">
      <c r="A11" s="7" t="n">
        <v>3</v>
      </c>
      <c r="B11" s="8" t="n">
        <v>47483</v>
      </c>
      <c r="C11" s="9" t="n">
        <v>0</v>
      </c>
      <c r="D11" s="9" t="n">
        <v>54000</v>
      </c>
      <c r="E11" s="9" t="n">
        <v>15000</v>
      </c>
      <c r="F11" s="13">
        <f>IF('Cashflows'!$A11="","",'Cashflows'!$C11+'Cashflows'!$D11-'Cashflows'!$E11)</f>
        <v/>
      </c>
      <c r="G11" s="14">
        <f>IF('Cashflows'!$A11="","",1/(1+'Cashflows'!$B$4)^'Cashflows'!$A11)</f>
        <v/>
      </c>
      <c r="H11" s="13">
        <f>IF('Cashflows'!$F11="","",'Cashflows'!$F11*'Cashflows'!$G11)</f>
        <v/>
      </c>
      <c r="I11" s="13">
        <f>IF('Cashflows'!$F11="","",SUM('Cashflows'!$F$8:'Cashflows'!$F11))</f>
        <v/>
      </c>
      <c r="J11" s="15">
        <f>IF('Cashflows'!$H11="","",IF('Cashflows'!$H11&gt;=0,"Positiver Barwert","Negativer Barwert"))</f>
        <v/>
      </c>
    </row>
    <row r="12">
      <c r="A12" s="7" t="n">
        <v>4</v>
      </c>
      <c r="B12" s="8" t="n">
        <v>47848</v>
      </c>
      <c r="C12" s="9" t="n">
        <v>0</v>
      </c>
      <c r="D12" s="9" t="n">
        <v>49500</v>
      </c>
      <c r="E12" s="9" t="n">
        <v>13800</v>
      </c>
      <c r="F12" s="10">
        <f>IF('Cashflows'!$A12="","",'Cashflows'!$C12+'Cashflows'!$D12-'Cashflows'!$E12)</f>
        <v/>
      </c>
      <c r="G12" s="11">
        <f>IF('Cashflows'!$A12="","",1/(1+'Cashflows'!$B$4)^'Cashflows'!$A12)</f>
        <v/>
      </c>
      <c r="H12" s="10">
        <f>IF('Cashflows'!$F12="","",'Cashflows'!$F12*'Cashflows'!$G12)</f>
        <v/>
      </c>
      <c r="I12" s="10">
        <f>IF('Cashflows'!$F12="","",SUM('Cashflows'!$F$8:'Cashflows'!$F12))</f>
        <v/>
      </c>
      <c r="J12" s="12">
        <f>IF('Cashflows'!$H12="","",IF('Cashflows'!$H12&gt;=0,"Positiver Barwert","Negativer Barwert"))</f>
        <v/>
      </c>
    </row>
    <row r="13">
      <c r="A13" s="7" t="n">
        <v>5</v>
      </c>
      <c r="B13" s="8" t="n">
        <v>48213</v>
      </c>
      <c r="C13" s="9" t="n">
        <v>0</v>
      </c>
      <c r="D13" s="9" t="n">
        <v>57000</v>
      </c>
      <c r="E13" s="9" t="n">
        <v>16000</v>
      </c>
      <c r="F13" s="13">
        <f>IF('Cashflows'!$A13="","",'Cashflows'!$C13+'Cashflows'!$D13-'Cashflows'!$E13)</f>
        <v/>
      </c>
      <c r="G13" s="14">
        <f>IF('Cashflows'!$A13="","",1/(1+'Cashflows'!$B$4)^'Cashflows'!$A13)</f>
        <v/>
      </c>
      <c r="H13" s="13">
        <f>IF('Cashflows'!$F13="","",'Cashflows'!$F13*'Cashflows'!$G13)</f>
        <v/>
      </c>
      <c r="I13" s="13">
        <f>IF('Cashflows'!$F13="","",SUM('Cashflows'!$F$8:'Cashflows'!$F13))</f>
        <v/>
      </c>
      <c r="J13" s="15">
        <f>IF('Cashflows'!$H13="","",IF('Cashflows'!$H13&gt;=0,"Positiver Barwert","Negativer Barwert"))</f>
        <v/>
      </c>
    </row>
    <row r="14">
      <c r="A14" s="7" t="n">
        <v>6</v>
      </c>
      <c r="B14" s="8" t="n">
        <v>48579</v>
      </c>
      <c r="C14" s="9" t="n">
        <v>0</v>
      </c>
      <c r="D14" s="9" t="n">
        <v>53000</v>
      </c>
      <c r="E14" s="9" t="n">
        <v>14500</v>
      </c>
      <c r="F14" s="10">
        <f>IF('Cashflows'!$A14="","",'Cashflows'!$C14+'Cashflows'!$D14-'Cashflows'!$E14)</f>
        <v/>
      </c>
      <c r="G14" s="11">
        <f>IF('Cashflows'!$A14="","",1/(1+'Cashflows'!$B$4)^'Cashflows'!$A14)</f>
        <v/>
      </c>
      <c r="H14" s="10">
        <f>IF('Cashflows'!$F14="","",'Cashflows'!$F14*'Cashflows'!$G14)</f>
        <v/>
      </c>
      <c r="I14" s="10">
        <f>IF('Cashflows'!$F14="","",SUM('Cashflows'!$F$8:'Cashflows'!$F14))</f>
        <v/>
      </c>
      <c r="J14" s="12">
        <f>IF('Cashflows'!$H14="","",IF('Cashflows'!$H14&gt;=0,"Positiver Barwert","Negativer Barwert"))</f>
        <v/>
      </c>
    </row>
    <row r="15">
      <c r="A15" s="7" t="n">
        <v>7</v>
      </c>
      <c r="B15" s="8" t="n">
        <v>48944</v>
      </c>
      <c r="C15" s="9" t="n">
        <v>0</v>
      </c>
      <c r="D15" s="9" t="n">
        <v>55000</v>
      </c>
      <c r="E15" s="9" t="n">
        <v>15200</v>
      </c>
      <c r="F15" s="13">
        <f>IF('Cashflows'!$A15="","",'Cashflows'!$C15+'Cashflows'!$D15-'Cashflows'!$E15)</f>
        <v/>
      </c>
      <c r="G15" s="14">
        <f>IF('Cashflows'!$A15="","",1/(1+'Cashflows'!$B$4)^'Cashflows'!$A15)</f>
        <v/>
      </c>
      <c r="H15" s="13">
        <f>IF('Cashflows'!$F15="","",'Cashflows'!$F15*'Cashflows'!$G15)</f>
        <v/>
      </c>
      <c r="I15" s="13">
        <f>IF('Cashflows'!$F15="","",SUM('Cashflows'!$F$8:'Cashflows'!$F15))</f>
        <v/>
      </c>
      <c r="J15" s="15">
        <f>IF('Cashflows'!$H15="","",IF('Cashflows'!$H15&gt;=0,"Positiver Barwert","Negativer Barwert"))</f>
        <v/>
      </c>
    </row>
    <row r="16">
      <c r="A16" s="7" t="n">
        <v>8</v>
      </c>
      <c r="B16" s="8" t="n">
        <v>49309</v>
      </c>
      <c r="C16" s="9" t="n">
        <v>35000</v>
      </c>
      <c r="D16" s="9" t="n">
        <v>0</v>
      </c>
      <c r="E16" s="9" t="n">
        <v>0</v>
      </c>
      <c r="F16" s="10">
        <f>IF('Cashflows'!$A16="","",'Cashflows'!$C16+'Cashflows'!$D16-'Cashflows'!$E16)</f>
        <v/>
      </c>
      <c r="G16" s="11">
        <f>IF('Cashflows'!$A16="","",1/(1+'Cashflows'!$B$4)^'Cashflows'!$A16)</f>
        <v/>
      </c>
      <c r="H16" s="10">
        <f>IF('Cashflows'!$F16="","",'Cashflows'!$F16*'Cashflows'!$G16)</f>
        <v/>
      </c>
      <c r="I16" s="10">
        <f>IF('Cashflows'!$F16="","",SUM('Cashflows'!$F$8:'Cashflows'!$F16))</f>
        <v/>
      </c>
      <c r="J16" s="12">
        <f>IF('Cashflows'!$H16="","",IF('Cashflows'!$H16&gt;=0,"Positiver Barwert","Negativer Barwert"))</f>
        <v/>
      </c>
    </row>
    <row r="17">
      <c r="A17" s="7" t="n"/>
      <c r="B17" s="8" t="n"/>
      <c r="C17" s="9" t="n"/>
      <c r="D17" s="9" t="n"/>
      <c r="E17" s="9" t="n"/>
      <c r="F17" s="13">
        <f>IF('Cashflows'!$A17="","",'Cashflows'!$C17+'Cashflows'!$D17-'Cashflows'!$E17)</f>
        <v/>
      </c>
      <c r="G17" s="14">
        <f>IF('Cashflows'!$A17="","",1/(1+'Cashflows'!$B$4)^'Cashflows'!$A17)</f>
        <v/>
      </c>
      <c r="H17" s="13">
        <f>IF('Cashflows'!$F17="","",'Cashflows'!$F17*'Cashflows'!$G17)</f>
        <v/>
      </c>
      <c r="I17" s="13">
        <f>IF('Cashflows'!$F17="","",SUM('Cashflows'!$F$8:'Cashflows'!$F17))</f>
        <v/>
      </c>
      <c r="J17" s="15">
        <f>IF('Cashflows'!$H17="","",IF('Cashflows'!$H17&gt;=0,"Positiver Barwert","Negativer Barwert"))</f>
        <v/>
      </c>
    </row>
    <row r="18">
      <c r="A18" s="7" t="n"/>
      <c r="B18" s="8" t="n"/>
      <c r="C18" s="9" t="n"/>
      <c r="D18" s="9" t="n"/>
      <c r="E18" s="9" t="n"/>
      <c r="F18" s="10">
        <f>IF('Cashflows'!$A18="","",'Cashflows'!$C18+'Cashflows'!$D18-'Cashflows'!$E18)</f>
        <v/>
      </c>
      <c r="G18" s="11">
        <f>IF('Cashflows'!$A18="","",1/(1+'Cashflows'!$B$4)^'Cashflows'!$A18)</f>
        <v/>
      </c>
      <c r="H18" s="10">
        <f>IF('Cashflows'!$F18="","",'Cashflows'!$F18*'Cashflows'!$G18)</f>
        <v/>
      </c>
      <c r="I18" s="10">
        <f>IF('Cashflows'!$F18="","",SUM('Cashflows'!$F$8:'Cashflows'!$F18))</f>
        <v/>
      </c>
      <c r="J18" s="12">
        <f>IF('Cashflows'!$H18="","",IF('Cashflows'!$H18&gt;=0,"Positiver Barwert","Negativer Barwert"))</f>
        <v/>
      </c>
    </row>
    <row r="19">
      <c r="A19" s="7" t="n"/>
      <c r="B19" s="8" t="n"/>
      <c r="C19" s="9" t="n"/>
      <c r="D19" s="9" t="n"/>
      <c r="E19" s="9" t="n"/>
      <c r="F19" s="13">
        <f>IF('Cashflows'!$A19="","",'Cashflows'!$C19+'Cashflows'!$D19-'Cashflows'!$E19)</f>
        <v/>
      </c>
      <c r="G19" s="14">
        <f>IF('Cashflows'!$A19="","",1/(1+'Cashflows'!$B$4)^'Cashflows'!$A19)</f>
        <v/>
      </c>
      <c r="H19" s="13">
        <f>IF('Cashflows'!$F19="","",'Cashflows'!$F19*'Cashflows'!$G19)</f>
        <v/>
      </c>
      <c r="I19" s="13">
        <f>IF('Cashflows'!$F19="","",SUM('Cashflows'!$F$8:'Cashflows'!$F19))</f>
        <v/>
      </c>
      <c r="J19" s="15">
        <f>IF('Cashflows'!$H19="","",IF('Cashflows'!$H19&gt;=0,"Positiver Barwert","Negativer Barwert"))</f>
        <v/>
      </c>
    </row>
    <row r="20">
      <c r="A20" s="7" t="n"/>
      <c r="B20" s="8" t="n"/>
      <c r="C20" s="9" t="n"/>
      <c r="D20" s="9" t="n"/>
      <c r="E20" s="9" t="n"/>
      <c r="F20" s="10">
        <f>IF('Cashflows'!$A20="","",'Cashflows'!$C20+'Cashflows'!$D20-'Cashflows'!$E20)</f>
        <v/>
      </c>
      <c r="G20" s="11">
        <f>IF('Cashflows'!$A20="","",1/(1+'Cashflows'!$B$4)^'Cashflows'!$A20)</f>
        <v/>
      </c>
      <c r="H20" s="10">
        <f>IF('Cashflows'!$F20="","",'Cashflows'!$F20*'Cashflows'!$G20)</f>
        <v/>
      </c>
      <c r="I20" s="10">
        <f>IF('Cashflows'!$F20="","",SUM('Cashflows'!$F$8:'Cashflows'!$F20))</f>
        <v/>
      </c>
      <c r="J20" s="12">
        <f>IF('Cashflows'!$H20="","",IF('Cashflows'!$H20&gt;=0,"Positiver Barwert","Negativer Barwert"))</f>
        <v/>
      </c>
    </row>
    <row r="21">
      <c r="A21" s="7" t="n"/>
      <c r="B21" s="8" t="n"/>
      <c r="C21" s="9" t="n"/>
      <c r="D21" s="9" t="n"/>
      <c r="E21" s="9" t="n"/>
      <c r="F21" s="13">
        <f>IF('Cashflows'!$A21="","",'Cashflows'!$C21+'Cashflows'!$D21-'Cashflows'!$E21)</f>
        <v/>
      </c>
      <c r="G21" s="14">
        <f>IF('Cashflows'!$A21="","",1/(1+'Cashflows'!$B$4)^'Cashflows'!$A21)</f>
        <v/>
      </c>
      <c r="H21" s="13">
        <f>IF('Cashflows'!$F21="","",'Cashflows'!$F21*'Cashflows'!$G21)</f>
        <v/>
      </c>
      <c r="I21" s="13">
        <f>IF('Cashflows'!$F21="","",SUM('Cashflows'!$F$8:'Cashflows'!$F21))</f>
        <v/>
      </c>
      <c r="J21" s="15">
        <f>IF('Cashflows'!$H21="","",IF('Cashflows'!$H21&gt;=0,"Positiver Barwert","Negativer Barwert"))</f>
        <v/>
      </c>
    </row>
    <row r="22">
      <c r="A22" s="7" t="n"/>
      <c r="B22" s="8" t="n"/>
      <c r="C22" s="9" t="n"/>
      <c r="D22" s="9" t="n"/>
      <c r="E22" s="9" t="n"/>
      <c r="F22" s="10">
        <f>IF('Cashflows'!$A22="","",'Cashflows'!$C22+'Cashflows'!$D22-'Cashflows'!$E22)</f>
        <v/>
      </c>
      <c r="G22" s="11">
        <f>IF('Cashflows'!$A22="","",1/(1+'Cashflows'!$B$4)^'Cashflows'!$A22)</f>
        <v/>
      </c>
      <c r="H22" s="10">
        <f>IF('Cashflows'!$F22="","",'Cashflows'!$F22*'Cashflows'!$G22)</f>
        <v/>
      </c>
      <c r="I22" s="10">
        <f>IF('Cashflows'!$F22="","",SUM('Cashflows'!$F$8:'Cashflows'!$F22))</f>
        <v/>
      </c>
      <c r="J22" s="12">
        <f>IF('Cashflows'!$H22="","",IF('Cashflows'!$H22&gt;=0,"Positiver Barwert","Negativer Barwert"))</f>
        <v/>
      </c>
    </row>
    <row r="23">
      <c r="A23" s="7" t="n"/>
      <c r="B23" s="8" t="n"/>
      <c r="C23" s="9" t="n"/>
      <c r="D23" s="9" t="n"/>
      <c r="E23" s="9" t="n"/>
      <c r="F23" s="13">
        <f>IF('Cashflows'!$A23="","",'Cashflows'!$C23+'Cashflows'!$D23-'Cashflows'!$E23)</f>
        <v/>
      </c>
      <c r="G23" s="14">
        <f>IF('Cashflows'!$A23="","",1/(1+'Cashflows'!$B$4)^'Cashflows'!$A23)</f>
        <v/>
      </c>
      <c r="H23" s="13">
        <f>IF('Cashflows'!$F23="","",'Cashflows'!$F23*'Cashflows'!$G23)</f>
        <v/>
      </c>
      <c r="I23" s="13">
        <f>IF('Cashflows'!$F23="","",SUM('Cashflows'!$F$8:'Cashflows'!$F23))</f>
        <v/>
      </c>
      <c r="J23" s="15">
        <f>IF('Cashflows'!$H23="","",IF('Cashflows'!$H23&gt;=0,"Positiver Barwert","Negativer Barwert"))</f>
        <v/>
      </c>
    </row>
    <row r="24">
      <c r="A24" s="7" t="n"/>
      <c r="B24" s="8" t="n"/>
      <c r="C24" s="9" t="n"/>
      <c r="D24" s="9" t="n"/>
      <c r="E24" s="9" t="n"/>
      <c r="F24" s="10">
        <f>IF('Cashflows'!$A24="","",'Cashflows'!$C24+'Cashflows'!$D24-'Cashflows'!$E24)</f>
        <v/>
      </c>
      <c r="G24" s="11">
        <f>IF('Cashflows'!$A24="","",1/(1+'Cashflows'!$B$4)^'Cashflows'!$A24)</f>
        <v/>
      </c>
      <c r="H24" s="10">
        <f>IF('Cashflows'!$F24="","",'Cashflows'!$F24*'Cashflows'!$G24)</f>
        <v/>
      </c>
      <c r="I24" s="10">
        <f>IF('Cashflows'!$F24="","",SUM('Cashflows'!$F$8:'Cashflows'!$F24))</f>
        <v/>
      </c>
      <c r="J24" s="12">
        <f>IF('Cashflows'!$H24="","",IF('Cashflows'!$H24&gt;=0,"Positiver Barwert","Negativer Barwert"))</f>
        <v/>
      </c>
    </row>
    <row r="25">
      <c r="A25" s="7" t="n"/>
      <c r="B25" s="8" t="n"/>
      <c r="C25" s="9" t="n"/>
      <c r="D25" s="9" t="n"/>
      <c r="E25" s="9" t="n"/>
      <c r="F25" s="13">
        <f>IF('Cashflows'!$A25="","",'Cashflows'!$C25+'Cashflows'!$D25-'Cashflows'!$E25)</f>
        <v/>
      </c>
      <c r="G25" s="14">
        <f>IF('Cashflows'!$A25="","",1/(1+'Cashflows'!$B$4)^'Cashflows'!$A25)</f>
        <v/>
      </c>
      <c r="H25" s="13">
        <f>IF('Cashflows'!$F25="","",'Cashflows'!$F25*'Cashflows'!$G25)</f>
        <v/>
      </c>
      <c r="I25" s="13">
        <f>IF('Cashflows'!$F25="","",SUM('Cashflows'!$F$8:'Cashflows'!$F25))</f>
        <v/>
      </c>
      <c r="J25" s="15">
        <f>IF('Cashflows'!$H25="","",IF('Cashflows'!$H25&gt;=0,"Positiver Barwert","Negativer Barwert"))</f>
        <v/>
      </c>
    </row>
    <row r="26">
      <c r="A26" s="7" t="n"/>
      <c r="B26" s="8" t="n"/>
      <c r="C26" s="9" t="n"/>
      <c r="D26" s="9" t="n"/>
      <c r="E26" s="9" t="n"/>
      <c r="F26" s="10">
        <f>IF('Cashflows'!$A26="","",'Cashflows'!$C26+'Cashflows'!$D26-'Cashflows'!$E26)</f>
        <v/>
      </c>
      <c r="G26" s="11">
        <f>IF('Cashflows'!$A26="","",1/(1+'Cashflows'!$B$4)^'Cashflows'!$A26)</f>
        <v/>
      </c>
      <c r="H26" s="10">
        <f>IF('Cashflows'!$F26="","",'Cashflows'!$F26*'Cashflows'!$G26)</f>
        <v/>
      </c>
      <c r="I26" s="10">
        <f>IF('Cashflows'!$F26="","",SUM('Cashflows'!$F$8:'Cashflows'!$F26))</f>
        <v/>
      </c>
      <c r="J26" s="12">
        <f>IF('Cashflows'!$H26="","",IF('Cashflows'!$H26&gt;=0,"Positiver Barwert","Negativer Barwert"))</f>
        <v/>
      </c>
    </row>
    <row r="27">
      <c r="A27" s="7" t="n"/>
      <c r="B27" s="8" t="n"/>
      <c r="C27" s="9" t="n"/>
      <c r="D27" s="9" t="n"/>
      <c r="E27" s="9" t="n"/>
      <c r="F27" s="13">
        <f>IF('Cashflows'!$A27="","",'Cashflows'!$C27+'Cashflows'!$D27-'Cashflows'!$E27)</f>
        <v/>
      </c>
      <c r="G27" s="14">
        <f>IF('Cashflows'!$A27="","",1/(1+'Cashflows'!$B$4)^'Cashflows'!$A27)</f>
        <v/>
      </c>
      <c r="H27" s="13">
        <f>IF('Cashflows'!$F27="","",'Cashflows'!$F27*'Cashflows'!$G27)</f>
        <v/>
      </c>
      <c r="I27" s="13">
        <f>IF('Cashflows'!$F27="","",SUM('Cashflows'!$F$8:'Cashflows'!$F27))</f>
        <v/>
      </c>
      <c r="J27" s="15">
        <f>IF('Cashflows'!$H27="","",IF('Cashflows'!$H27&gt;=0,"Positiver Barwert","Negativer Barwert"))</f>
        <v/>
      </c>
    </row>
    <row r="28">
      <c r="A28" s="7" t="n"/>
      <c r="B28" s="8" t="n"/>
      <c r="C28" s="9" t="n"/>
      <c r="D28" s="9" t="n"/>
      <c r="E28" s="9" t="n"/>
      <c r="F28" s="10">
        <f>IF('Cashflows'!$A28="","",'Cashflows'!$C28+'Cashflows'!$D28-'Cashflows'!$E28)</f>
        <v/>
      </c>
      <c r="G28" s="11">
        <f>IF('Cashflows'!$A28="","",1/(1+'Cashflows'!$B$4)^'Cashflows'!$A28)</f>
        <v/>
      </c>
      <c r="H28" s="10">
        <f>IF('Cashflows'!$F28="","",'Cashflows'!$F28*'Cashflows'!$G28)</f>
        <v/>
      </c>
      <c r="I28" s="10">
        <f>IF('Cashflows'!$F28="","",SUM('Cashflows'!$F$8:'Cashflows'!$F28))</f>
        <v/>
      </c>
      <c r="J28" s="12">
        <f>IF('Cashflows'!$H28="","",IF('Cashflows'!$H28&gt;=0,"Positiver Barwert","Negativer Barwert"))</f>
        <v/>
      </c>
    </row>
    <row r="29">
      <c r="A29" s="7" t="n"/>
      <c r="B29" s="8" t="n"/>
      <c r="C29" s="9" t="n"/>
      <c r="D29" s="9" t="n"/>
      <c r="E29" s="9" t="n"/>
      <c r="F29" s="13">
        <f>IF('Cashflows'!$A29="","",'Cashflows'!$C29+'Cashflows'!$D29-'Cashflows'!$E29)</f>
        <v/>
      </c>
      <c r="G29" s="14">
        <f>IF('Cashflows'!$A29="","",1/(1+'Cashflows'!$B$4)^'Cashflows'!$A29)</f>
        <v/>
      </c>
      <c r="H29" s="13">
        <f>IF('Cashflows'!$F29="","",'Cashflows'!$F29*'Cashflows'!$G29)</f>
        <v/>
      </c>
      <c r="I29" s="13">
        <f>IF('Cashflows'!$F29="","",SUM('Cashflows'!$F$8:'Cashflows'!$F29))</f>
        <v/>
      </c>
      <c r="J29" s="15">
        <f>IF('Cashflows'!$H29="","",IF('Cashflows'!$H29&gt;=0,"Positiver Barwert","Negativer Barwert"))</f>
        <v/>
      </c>
    </row>
    <row r="30">
      <c r="A30" s="7" t="n"/>
      <c r="B30" s="8" t="n"/>
      <c r="C30" s="9" t="n"/>
      <c r="D30" s="9" t="n"/>
      <c r="E30" s="9" t="n"/>
      <c r="F30" s="10">
        <f>IF('Cashflows'!$A30="","",'Cashflows'!$C30+'Cashflows'!$D30-'Cashflows'!$E30)</f>
        <v/>
      </c>
      <c r="G30" s="11">
        <f>IF('Cashflows'!$A30="","",1/(1+'Cashflows'!$B$4)^'Cashflows'!$A30)</f>
        <v/>
      </c>
      <c r="H30" s="10">
        <f>IF('Cashflows'!$F30="","",'Cashflows'!$F30*'Cashflows'!$G30)</f>
        <v/>
      </c>
      <c r="I30" s="10">
        <f>IF('Cashflows'!$F30="","",SUM('Cashflows'!$F$8:'Cashflows'!$F30))</f>
        <v/>
      </c>
      <c r="J30" s="12">
        <f>IF('Cashflows'!$H30="","",IF('Cashflows'!$H30&gt;=0,"Positiver Barwert","Negativer Barwert"))</f>
        <v/>
      </c>
    </row>
    <row r="31">
      <c r="A31" s="7" t="n"/>
      <c r="B31" s="8" t="n"/>
      <c r="C31" s="9" t="n"/>
      <c r="D31" s="9" t="n"/>
      <c r="E31" s="9" t="n"/>
      <c r="F31" s="13">
        <f>IF('Cashflows'!$A31="","",'Cashflows'!$C31+'Cashflows'!$D31-'Cashflows'!$E31)</f>
        <v/>
      </c>
      <c r="G31" s="14">
        <f>IF('Cashflows'!$A31="","",1/(1+'Cashflows'!$B$4)^'Cashflows'!$A31)</f>
        <v/>
      </c>
      <c r="H31" s="13">
        <f>IF('Cashflows'!$F31="","",'Cashflows'!$F31*'Cashflows'!$G31)</f>
        <v/>
      </c>
      <c r="I31" s="13">
        <f>IF('Cashflows'!$F31="","",SUM('Cashflows'!$F$8:'Cashflows'!$F31))</f>
        <v/>
      </c>
      <c r="J31" s="15">
        <f>IF('Cashflows'!$H31="","",IF('Cashflows'!$H31&gt;=0,"Positiver Barwert","Negativer Barwert"))</f>
        <v/>
      </c>
    </row>
    <row r="32">
      <c r="A32" s="7" t="n"/>
      <c r="B32" s="8" t="n"/>
      <c r="C32" s="9" t="n"/>
      <c r="D32" s="9" t="n"/>
      <c r="E32" s="9" t="n"/>
      <c r="F32" s="10">
        <f>IF('Cashflows'!$A32="","",'Cashflows'!$C32+'Cashflows'!$D32-'Cashflows'!$E32)</f>
        <v/>
      </c>
      <c r="G32" s="11">
        <f>IF('Cashflows'!$A32="","",1/(1+'Cashflows'!$B$4)^'Cashflows'!$A32)</f>
        <v/>
      </c>
      <c r="H32" s="10">
        <f>IF('Cashflows'!$F32="","",'Cashflows'!$F32*'Cashflows'!$G32)</f>
        <v/>
      </c>
      <c r="I32" s="10">
        <f>IF('Cashflows'!$F32="","",SUM('Cashflows'!$F$8:'Cashflows'!$F32))</f>
        <v/>
      </c>
      <c r="J32" s="12">
        <f>IF('Cashflows'!$H32="","",IF('Cashflows'!$H32&gt;=0,"Positiver Barwert","Negativer Barwert"))</f>
        <v/>
      </c>
    </row>
    <row r="33">
      <c r="A33" s="7" t="n"/>
      <c r="B33" s="8" t="n"/>
      <c r="C33" s="9" t="n"/>
      <c r="D33" s="9" t="n"/>
      <c r="E33" s="9" t="n"/>
      <c r="F33" s="13">
        <f>IF('Cashflows'!$A33="","",'Cashflows'!$C33+'Cashflows'!$D33-'Cashflows'!$E33)</f>
        <v/>
      </c>
      <c r="G33" s="14">
        <f>IF('Cashflows'!$A33="","",1/(1+'Cashflows'!$B$4)^'Cashflows'!$A33)</f>
        <v/>
      </c>
      <c r="H33" s="13">
        <f>IF('Cashflows'!$F33="","",'Cashflows'!$F33*'Cashflows'!$G33)</f>
        <v/>
      </c>
      <c r="I33" s="13">
        <f>IF('Cashflows'!$F33="","",SUM('Cashflows'!$F$8:'Cashflows'!$F33))</f>
        <v/>
      </c>
      <c r="J33" s="15">
        <f>IF('Cashflows'!$H33="","",IF('Cashflows'!$H33&gt;=0,"Positiver Barwert","Negativer Barwert"))</f>
        <v/>
      </c>
    </row>
    <row r="34">
      <c r="A34" s="7" t="n"/>
      <c r="B34" s="8" t="n"/>
      <c r="C34" s="9" t="n"/>
      <c r="D34" s="9" t="n"/>
      <c r="E34" s="9" t="n"/>
      <c r="F34" s="10">
        <f>IF('Cashflows'!$A34="","",'Cashflows'!$C34+'Cashflows'!$D34-'Cashflows'!$E34)</f>
        <v/>
      </c>
      <c r="G34" s="11">
        <f>IF('Cashflows'!$A34="","",1/(1+'Cashflows'!$B$4)^'Cashflows'!$A34)</f>
        <v/>
      </c>
      <c r="H34" s="10">
        <f>IF('Cashflows'!$F34="","",'Cashflows'!$F34*'Cashflows'!$G34)</f>
        <v/>
      </c>
      <c r="I34" s="10">
        <f>IF('Cashflows'!$F34="","",SUM('Cashflows'!$F$8:'Cashflows'!$F34))</f>
        <v/>
      </c>
      <c r="J34" s="12">
        <f>IF('Cashflows'!$H34="","",IF('Cashflows'!$H34&gt;=0,"Positiver Barwert","Negativer Barwert"))</f>
        <v/>
      </c>
    </row>
    <row r="35">
      <c r="A35" s="7" t="n"/>
      <c r="B35" s="8" t="n"/>
      <c r="C35" s="9" t="n"/>
      <c r="D35" s="9" t="n"/>
      <c r="E35" s="9" t="n"/>
      <c r="F35" s="13">
        <f>IF('Cashflows'!$A35="","",'Cashflows'!$C35+'Cashflows'!$D35-'Cashflows'!$E35)</f>
        <v/>
      </c>
      <c r="G35" s="14">
        <f>IF('Cashflows'!$A35="","",1/(1+'Cashflows'!$B$4)^'Cashflows'!$A35)</f>
        <v/>
      </c>
      <c r="H35" s="13">
        <f>IF('Cashflows'!$F35="","",'Cashflows'!$F35*'Cashflows'!$G35)</f>
        <v/>
      </c>
      <c r="I35" s="13">
        <f>IF('Cashflows'!$F35="","",SUM('Cashflows'!$F$8:'Cashflows'!$F35))</f>
        <v/>
      </c>
      <c r="J35" s="15">
        <f>IF('Cashflows'!$H35="","",IF('Cashflows'!$H35&gt;=0,"Positiver Barwert","Negativer Barwert"))</f>
        <v/>
      </c>
    </row>
    <row r="36">
      <c r="A36" s="7" t="n"/>
      <c r="B36" s="8" t="n"/>
      <c r="C36" s="9" t="n"/>
      <c r="D36" s="9" t="n"/>
      <c r="E36" s="9" t="n"/>
      <c r="F36" s="10">
        <f>IF('Cashflows'!$A36="","",'Cashflows'!$C36+'Cashflows'!$D36-'Cashflows'!$E36)</f>
        <v/>
      </c>
      <c r="G36" s="11">
        <f>IF('Cashflows'!$A36="","",1/(1+'Cashflows'!$B$4)^'Cashflows'!$A36)</f>
        <v/>
      </c>
      <c r="H36" s="10">
        <f>IF('Cashflows'!$F36="","",'Cashflows'!$F36*'Cashflows'!$G36)</f>
        <v/>
      </c>
      <c r="I36" s="10">
        <f>IF('Cashflows'!$F36="","",SUM('Cashflows'!$F$8:'Cashflows'!$F36))</f>
        <v/>
      </c>
      <c r="J36" s="12">
        <f>IF('Cashflows'!$H36="","",IF('Cashflows'!$H36&gt;=0,"Positiver Barwert","Negativer Barwert"))</f>
        <v/>
      </c>
    </row>
    <row r="37">
      <c r="A37" s="7" t="n"/>
      <c r="B37" s="8" t="n"/>
      <c r="C37" s="9" t="n"/>
      <c r="D37" s="9" t="n"/>
      <c r="E37" s="9" t="n"/>
      <c r="F37" s="13">
        <f>IF('Cashflows'!$A37="","",'Cashflows'!$C37+'Cashflows'!$D37-'Cashflows'!$E37)</f>
        <v/>
      </c>
      <c r="G37" s="14">
        <f>IF('Cashflows'!$A37="","",1/(1+'Cashflows'!$B$4)^'Cashflows'!$A37)</f>
        <v/>
      </c>
      <c r="H37" s="13">
        <f>IF('Cashflows'!$F37="","",'Cashflows'!$F37*'Cashflows'!$G37)</f>
        <v/>
      </c>
      <c r="I37" s="13">
        <f>IF('Cashflows'!$F37="","",SUM('Cashflows'!$F$8:'Cashflows'!$F37))</f>
        <v/>
      </c>
      <c r="J37" s="15">
        <f>IF('Cashflows'!$H37="","",IF('Cashflows'!$H37&gt;=0,"Positiver Barwert","Negativer Barwert"))</f>
        <v/>
      </c>
    </row>
    <row r="38">
      <c r="A38" s="7" t="n"/>
      <c r="B38" s="8" t="n"/>
      <c r="C38" s="9" t="n"/>
      <c r="D38" s="9" t="n"/>
      <c r="E38" s="9" t="n"/>
      <c r="F38" s="10">
        <f>IF('Cashflows'!$A38="","",'Cashflows'!$C38+'Cashflows'!$D38-'Cashflows'!$E38)</f>
        <v/>
      </c>
      <c r="G38" s="11">
        <f>IF('Cashflows'!$A38="","",1/(1+'Cashflows'!$B$4)^'Cashflows'!$A38)</f>
        <v/>
      </c>
      <c r="H38" s="10">
        <f>IF('Cashflows'!$F38="","",'Cashflows'!$F38*'Cashflows'!$G38)</f>
        <v/>
      </c>
      <c r="I38" s="10">
        <f>IF('Cashflows'!$F38="","",SUM('Cashflows'!$F$8:'Cashflows'!$F38))</f>
        <v/>
      </c>
      <c r="J38" s="12">
        <f>IF('Cashflows'!$H38="","",IF('Cashflows'!$H38&gt;=0,"Positiver Barwert","Negativer Barwert"))</f>
        <v/>
      </c>
    </row>
    <row r="39">
      <c r="A39" s="7" t="n"/>
      <c r="B39" s="8" t="n"/>
      <c r="C39" s="9" t="n"/>
      <c r="D39" s="9" t="n"/>
      <c r="E39" s="9" t="n"/>
      <c r="F39" s="13">
        <f>IF('Cashflows'!$A39="","",'Cashflows'!$C39+'Cashflows'!$D39-'Cashflows'!$E39)</f>
        <v/>
      </c>
      <c r="G39" s="14">
        <f>IF('Cashflows'!$A39="","",1/(1+'Cashflows'!$B$4)^'Cashflows'!$A39)</f>
        <v/>
      </c>
      <c r="H39" s="13">
        <f>IF('Cashflows'!$F39="","",'Cashflows'!$F39*'Cashflows'!$G39)</f>
        <v/>
      </c>
      <c r="I39" s="13">
        <f>IF('Cashflows'!$F39="","",SUM('Cashflows'!$F$8:'Cashflows'!$F39))</f>
        <v/>
      </c>
      <c r="J39" s="15">
        <f>IF('Cashflows'!$H39="","",IF('Cashflows'!$H39&gt;=0,"Positiver Barwert","Negativer Barwert"))</f>
        <v/>
      </c>
    </row>
    <row r="40">
      <c r="A40" s="7" t="n"/>
      <c r="B40" s="8" t="n"/>
      <c r="C40" s="9" t="n"/>
      <c r="D40" s="9" t="n"/>
      <c r="E40" s="9" t="n"/>
      <c r="F40" s="10">
        <f>IF('Cashflows'!$A40="","",'Cashflows'!$C40+'Cashflows'!$D40-'Cashflows'!$E40)</f>
        <v/>
      </c>
      <c r="G40" s="11">
        <f>IF('Cashflows'!$A40="","",1/(1+'Cashflows'!$B$4)^'Cashflows'!$A40)</f>
        <v/>
      </c>
      <c r="H40" s="10">
        <f>IF('Cashflows'!$F40="","",'Cashflows'!$F40*'Cashflows'!$G40)</f>
        <v/>
      </c>
      <c r="I40" s="10">
        <f>IF('Cashflows'!$F40="","",SUM('Cashflows'!$F$8:'Cashflows'!$F40))</f>
        <v/>
      </c>
      <c r="J40" s="12">
        <f>IF('Cashflows'!$H40="","",IF('Cashflows'!$H40&gt;=0,"Positiver Barwert","Negativer Barwert"))</f>
        <v/>
      </c>
    </row>
    <row r="41">
      <c r="A41" s="7" t="n"/>
      <c r="B41" s="8" t="n"/>
      <c r="C41" s="9" t="n"/>
      <c r="D41" s="9" t="n"/>
      <c r="E41" s="9" t="n"/>
      <c r="F41" s="13">
        <f>IF('Cashflows'!$A41="","",'Cashflows'!$C41+'Cashflows'!$D41-'Cashflows'!$E41)</f>
        <v/>
      </c>
      <c r="G41" s="14">
        <f>IF('Cashflows'!$A41="","",1/(1+'Cashflows'!$B$4)^'Cashflows'!$A41)</f>
        <v/>
      </c>
      <c r="H41" s="13">
        <f>IF('Cashflows'!$F41="","",'Cashflows'!$F41*'Cashflows'!$G41)</f>
        <v/>
      </c>
      <c r="I41" s="13">
        <f>IF('Cashflows'!$F41="","",SUM('Cashflows'!$F$8:'Cashflows'!$F41))</f>
        <v/>
      </c>
      <c r="J41" s="15">
        <f>IF('Cashflows'!$H41="","",IF('Cashflows'!$H41&gt;=0,"Positiver Barwert","Negativer Barwert"))</f>
        <v/>
      </c>
    </row>
    <row r="42">
      <c r="A42" s="7" t="n"/>
      <c r="B42" s="8" t="n"/>
      <c r="C42" s="9" t="n"/>
      <c r="D42" s="9" t="n"/>
      <c r="E42" s="9" t="n"/>
      <c r="F42" s="10">
        <f>IF('Cashflows'!$A42="","",'Cashflows'!$C42+'Cashflows'!$D42-'Cashflows'!$E42)</f>
        <v/>
      </c>
      <c r="G42" s="11">
        <f>IF('Cashflows'!$A42="","",1/(1+'Cashflows'!$B$4)^'Cashflows'!$A42)</f>
        <v/>
      </c>
      <c r="H42" s="10">
        <f>IF('Cashflows'!$F42="","",'Cashflows'!$F42*'Cashflows'!$G42)</f>
        <v/>
      </c>
      <c r="I42" s="10">
        <f>IF('Cashflows'!$F42="","",SUM('Cashflows'!$F$8:'Cashflows'!$F42))</f>
        <v/>
      </c>
      <c r="J42" s="12">
        <f>IF('Cashflows'!$H42="","",IF('Cashflows'!$H42&gt;=0,"Positiver Barwert","Negativer Barwert"))</f>
        <v/>
      </c>
    </row>
    <row r="43">
      <c r="A43" s="7" t="n"/>
      <c r="B43" s="8" t="n"/>
      <c r="C43" s="9" t="n"/>
      <c r="D43" s="9" t="n"/>
      <c r="E43" s="9" t="n"/>
      <c r="F43" s="13">
        <f>IF('Cashflows'!$A43="","",'Cashflows'!$C43+'Cashflows'!$D43-'Cashflows'!$E43)</f>
        <v/>
      </c>
      <c r="G43" s="14">
        <f>IF('Cashflows'!$A43="","",1/(1+'Cashflows'!$B$4)^'Cashflows'!$A43)</f>
        <v/>
      </c>
      <c r="H43" s="13">
        <f>IF('Cashflows'!$F43="","",'Cashflows'!$F43*'Cashflows'!$G43)</f>
        <v/>
      </c>
      <c r="I43" s="13">
        <f>IF('Cashflows'!$F43="","",SUM('Cashflows'!$F$8:'Cashflows'!$F43))</f>
        <v/>
      </c>
      <c r="J43" s="15">
        <f>IF('Cashflows'!$H43="","",IF('Cashflows'!$H43&gt;=0,"Positiver Barwert","Negativer Barwert"))</f>
        <v/>
      </c>
    </row>
    <row r="44">
      <c r="A44" s="7" t="n"/>
      <c r="B44" s="8" t="n"/>
      <c r="C44" s="9" t="n"/>
      <c r="D44" s="9" t="n"/>
      <c r="E44" s="9" t="n"/>
      <c r="F44" s="10">
        <f>IF('Cashflows'!$A44="","",'Cashflows'!$C44+'Cashflows'!$D44-'Cashflows'!$E44)</f>
        <v/>
      </c>
      <c r="G44" s="11">
        <f>IF('Cashflows'!$A44="","",1/(1+'Cashflows'!$B$4)^'Cashflows'!$A44)</f>
        <v/>
      </c>
      <c r="H44" s="10">
        <f>IF('Cashflows'!$F44="","",'Cashflows'!$F44*'Cashflows'!$G44)</f>
        <v/>
      </c>
      <c r="I44" s="10">
        <f>IF('Cashflows'!$F44="","",SUM('Cashflows'!$F$8:'Cashflows'!$F44))</f>
        <v/>
      </c>
      <c r="J44" s="12">
        <f>IF('Cashflows'!$H44="","",IF('Cashflows'!$H44&gt;=0,"Positiver Barwert","Negativer Barwert"))</f>
        <v/>
      </c>
    </row>
    <row r="45">
      <c r="A45" s="7" t="n"/>
      <c r="B45" s="8" t="n"/>
      <c r="C45" s="9" t="n"/>
      <c r="D45" s="9" t="n"/>
      <c r="E45" s="9" t="n"/>
      <c r="F45" s="13">
        <f>IF('Cashflows'!$A45="","",'Cashflows'!$C45+'Cashflows'!$D45-'Cashflows'!$E45)</f>
        <v/>
      </c>
      <c r="G45" s="14">
        <f>IF('Cashflows'!$A45="","",1/(1+'Cashflows'!$B$4)^'Cashflows'!$A45)</f>
        <v/>
      </c>
      <c r="H45" s="13">
        <f>IF('Cashflows'!$F45="","",'Cashflows'!$F45*'Cashflows'!$G45)</f>
        <v/>
      </c>
      <c r="I45" s="13">
        <f>IF('Cashflows'!$F45="","",SUM('Cashflows'!$F$8:'Cashflows'!$F45))</f>
        <v/>
      </c>
      <c r="J45" s="15">
        <f>IF('Cashflows'!$H45="","",IF('Cashflows'!$H45&gt;=0,"Positiver Barwert","Negativer Barwert"))</f>
        <v/>
      </c>
    </row>
    <row r="46">
      <c r="A46" s="7" t="n"/>
      <c r="B46" s="8" t="n"/>
      <c r="C46" s="9" t="n"/>
      <c r="D46" s="9" t="n"/>
      <c r="E46" s="9" t="n"/>
      <c r="F46" s="10">
        <f>IF('Cashflows'!$A46="","",'Cashflows'!$C46+'Cashflows'!$D46-'Cashflows'!$E46)</f>
        <v/>
      </c>
      <c r="G46" s="11">
        <f>IF('Cashflows'!$A46="","",1/(1+'Cashflows'!$B$4)^'Cashflows'!$A46)</f>
        <v/>
      </c>
      <c r="H46" s="10">
        <f>IF('Cashflows'!$F46="","",'Cashflows'!$F46*'Cashflows'!$G46)</f>
        <v/>
      </c>
      <c r="I46" s="10">
        <f>IF('Cashflows'!$F46="","",SUM('Cashflows'!$F$8:'Cashflows'!$F46))</f>
        <v/>
      </c>
      <c r="J46" s="12">
        <f>IF('Cashflows'!$H46="","",IF('Cashflows'!$H46&gt;=0,"Positiver Barwert","Negativer Barwert"))</f>
        <v/>
      </c>
    </row>
    <row r="47">
      <c r="A47" s="7" t="n"/>
      <c r="B47" s="8" t="n"/>
      <c r="C47" s="9" t="n"/>
      <c r="D47" s="9" t="n"/>
      <c r="E47" s="9" t="n"/>
      <c r="F47" s="13">
        <f>IF('Cashflows'!$A47="","",'Cashflows'!$C47+'Cashflows'!$D47-'Cashflows'!$E47)</f>
        <v/>
      </c>
      <c r="G47" s="14">
        <f>IF('Cashflows'!$A47="","",1/(1+'Cashflows'!$B$4)^'Cashflows'!$A47)</f>
        <v/>
      </c>
      <c r="H47" s="13">
        <f>IF('Cashflows'!$F47="","",'Cashflows'!$F47*'Cashflows'!$G47)</f>
        <v/>
      </c>
      <c r="I47" s="13">
        <f>IF('Cashflows'!$F47="","",SUM('Cashflows'!$F$8:'Cashflows'!$F47))</f>
        <v/>
      </c>
      <c r="J47" s="15">
        <f>IF('Cashflows'!$H47="","",IF('Cashflows'!$H47&gt;=0,"Positiver Barwert","Negativer Barwert"))</f>
        <v/>
      </c>
    </row>
    <row r="48">
      <c r="A48" s="7" t="n"/>
      <c r="B48" s="8" t="n"/>
      <c r="C48" s="9" t="n"/>
      <c r="D48" s="9" t="n"/>
      <c r="E48" s="9" t="n"/>
      <c r="F48" s="10">
        <f>IF('Cashflows'!$A48="","",'Cashflows'!$C48+'Cashflows'!$D48-'Cashflows'!$E48)</f>
        <v/>
      </c>
      <c r="G48" s="11">
        <f>IF('Cashflows'!$A48="","",1/(1+'Cashflows'!$B$4)^'Cashflows'!$A48)</f>
        <v/>
      </c>
      <c r="H48" s="10">
        <f>IF('Cashflows'!$F48="","",'Cashflows'!$F48*'Cashflows'!$G48)</f>
        <v/>
      </c>
      <c r="I48" s="10">
        <f>IF('Cashflows'!$F48="","",SUM('Cashflows'!$F$8:'Cashflows'!$F48))</f>
        <v/>
      </c>
      <c r="J48" s="12">
        <f>IF('Cashflows'!$H48="","",IF('Cashflows'!$H48&gt;=0,"Positiver Barwert","Negativer Barwert"))</f>
        <v/>
      </c>
    </row>
    <row r="49">
      <c r="A49" s="7" t="n"/>
      <c r="B49" s="8" t="n"/>
      <c r="C49" s="9" t="n"/>
      <c r="D49" s="9" t="n"/>
      <c r="E49" s="9" t="n"/>
      <c r="F49" s="13">
        <f>IF('Cashflows'!$A49="","",'Cashflows'!$C49+'Cashflows'!$D49-'Cashflows'!$E49)</f>
        <v/>
      </c>
      <c r="G49" s="14">
        <f>IF('Cashflows'!$A49="","",1/(1+'Cashflows'!$B$4)^'Cashflows'!$A49)</f>
        <v/>
      </c>
      <c r="H49" s="13">
        <f>IF('Cashflows'!$F49="","",'Cashflows'!$F49*'Cashflows'!$G49)</f>
        <v/>
      </c>
      <c r="I49" s="13">
        <f>IF('Cashflows'!$F49="","",SUM('Cashflows'!$F$8:'Cashflows'!$F49))</f>
        <v/>
      </c>
      <c r="J49" s="15">
        <f>IF('Cashflows'!$H49="","",IF('Cashflows'!$H49&gt;=0,"Positiver Barwert","Negativer Barwert"))</f>
        <v/>
      </c>
    </row>
    <row r="50">
      <c r="A50" s="7" t="n"/>
      <c r="B50" s="8" t="n"/>
      <c r="C50" s="9" t="n"/>
      <c r="D50" s="9" t="n"/>
      <c r="E50" s="9" t="n"/>
      <c r="F50" s="10">
        <f>IF('Cashflows'!$A50="","",'Cashflows'!$C50+'Cashflows'!$D50-'Cashflows'!$E50)</f>
        <v/>
      </c>
      <c r="G50" s="11">
        <f>IF('Cashflows'!$A50="","",1/(1+'Cashflows'!$B$4)^'Cashflows'!$A50)</f>
        <v/>
      </c>
      <c r="H50" s="10">
        <f>IF('Cashflows'!$F50="","",'Cashflows'!$F50*'Cashflows'!$G50)</f>
        <v/>
      </c>
      <c r="I50" s="10">
        <f>IF('Cashflows'!$F50="","",SUM('Cashflows'!$F$8:'Cashflows'!$F50))</f>
        <v/>
      </c>
      <c r="J50" s="12">
        <f>IF('Cashflows'!$H50="","",IF('Cashflows'!$H50&gt;=0,"Positiver Barwert","Negativer Barwert"))</f>
        <v/>
      </c>
    </row>
    <row r="51">
      <c r="A51" s="7" t="n"/>
      <c r="B51" s="8" t="n"/>
      <c r="C51" s="9" t="n"/>
      <c r="D51" s="9" t="n"/>
      <c r="E51" s="9" t="n"/>
      <c r="F51" s="13">
        <f>IF('Cashflows'!$A51="","",'Cashflows'!$C51+'Cashflows'!$D51-'Cashflows'!$E51)</f>
        <v/>
      </c>
      <c r="G51" s="14">
        <f>IF('Cashflows'!$A51="","",1/(1+'Cashflows'!$B$4)^'Cashflows'!$A51)</f>
        <v/>
      </c>
      <c r="H51" s="13">
        <f>IF('Cashflows'!$F51="","",'Cashflows'!$F51*'Cashflows'!$G51)</f>
        <v/>
      </c>
      <c r="I51" s="13">
        <f>IF('Cashflows'!$F51="","",SUM('Cashflows'!$F$8:'Cashflows'!$F51))</f>
        <v/>
      </c>
      <c r="J51" s="15">
        <f>IF('Cashflows'!$H51="","",IF('Cashflows'!$H51&gt;=0,"Positiver Barwert","Negativer Barwert"))</f>
        <v/>
      </c>
    </row>
    <row r="52">
      <c r="A52" s="7" t="n"/>
      <c r="B52" s="8" t="n"/>
      <c r="C52" s="9" t="n"/>
      <c r="D52" s="9" t="n"/>
      <c r="E52" s="9" t="n"/>
      <c r="F52" s="10">
        <f>IF('Cashflows'!$A52="","",'Cashflows'!$C52+'Cashflows'!$D52-'Cashflows'!$E52)</f>
        <v/>
      </c>
      <c r="G52" s="11">
        <f>IF('Cashflows'!$A52="","",1/(1+'Cashflows'!$B$4)^'Cashflows'!$A52)</f>
        <v/>
      </c>
      <c r="H52" s="10">
        <f>IF('Cashflows'!$F52="","",'Cashflows'!$F52*'Cashflows'!$G52)</f>
        <v/>
      </c>
      <c r="I52" s="10">
        <f>IF('Cashflows'!$F52="","",SUM('Cashflows'!$F$8:'Cashflows'!$F52))</f>
        <v/>
      </c>
      <c r="J52" s="12">
        <f>IF('Cashflows'!$H52="","",IF('Cashflows'!$H52&gt;=0,"Positiver Barwert","Negativer Barwert"))</f>
        <v/>
      </c>
    </row>
    <row r="53">
      <c r="A53" s="7" t="n"/>
      <c r="B53" s="8" t="n"/>
      <c r="C53" s="9" t="n"/>
      <c r="D53" s="9" t="n"/>
      <c r="E53" s="9" t="n"/>
      <c r="F53" s="13">
        <f>IF('Cashflows'!$A53="","",'Cashflows'!$C53+'Cashflows'!$D53-'Cashflows'!$E53)</f>
        <v/>
      </c>
      <c r="G53" s="14">
        <f>IF('Cashflows'!$A53="","",1/(1+'Cashflows'!$B$4)^'Cashflows'!$A53)</f>
        <v/>
      </c>
      <c r="H53" s="13">
        <f>IF('Cashflows'!$F53="","",'Cashflows'!$F53*'Cashflows'!$G53)</f>
        <v/>
      </c>
      <c r="I53" s="13">
        <f>IF('Cashflows'!$F53="","",SUM('Cashflows'!$F$8:'Cashflows'!$F53))</f>
        <v/>
      </c>
      <c r="J53" s="15">
        <f>IF('Cashflows'!$H53="","",IF('Cashflows'!$H53&gt;=0,"Positiver Barwert","Negativer Barwert"))</f>
        <v/>
      </c>
    </row>
    <row r="54">
      <c r="A54" s="7" t="n"/>
      <c r="B54" s="8" t="n"/>
      <c r="C54" s="9" t="n"/>
      <c r="D54" s="9" t="n"/>
      <c r="E54" s="9" t="n"/>
      <c r="F54" s="10">
        <f>IF('Cashflows'!$A54="","",'Cashflows'!$C54+'Cashflows'!$D54-'Cashflows'!$E54)</f>
        <v/>
      </c>
      <c r="G54" s="11">
        <f>IF('Cashflows'!$A54="","",1/(1+'Cashflows'!$B$4)^'Cashflows'!$A54)</f>
        <v/>
      </c>
      <c r="H54" s="10">
        <f>IF('Cashflows'!$F54="","",'Cashflows'!$F54*'Cashflows'!$G54)</f>
        <v/>
      </c>
      <c r="I54" s="10">
        <f>IF('Cashflows'!$F54="","",SUM('Cashflows'!$F$8:'Cashflows'!$F54))</f>
        <v/>
      </c>
      <c r="J54" s="12">
        <f>IF('Cashflows'!$H54="","",IF('Cashflows'!$H54&gt;=0,"Positiver Barwert","Negativer Barwert"))</f>
        <v/>
      </c>
    </row>
    <row r="55">
      <c r="A55" s="7" t="n"/>
      <c r="B55" s="8" t="n"/>
      <c r="C55" s="9" t="n"/>
      <c r="D55" s="9" t="n"/>
      <c r="E55" s="9" t="n"/>
      <c r="F55" s="13">
        <f>IF('Cashflows'!$A55="","",'Cashflows'!$C55+'Cashflows'!$D55-'Cashflows'!$E55)</f>
        <v/>
      </c>
      <c r="G55" s="14">
        <f>IF('Cashflows'!$A55="","",1/(1+'Cashflows'!$B$4)^'Cashflows'!$A55)</f>
        <v/>
      </c>
      <c r="H55" s="13">
        <f>IF('Cashflows'!$F55="","",'Cashflows'!$F55*'Cashflows'!$G55)</f>
        <v/>
      </c>
      <c r="I55" s="13">
        <f>IF('Cashflows'!$F55="","",SUM('Cashflows'!$F$8:'Cashflows'!$F55))</f>
        <v/>
      </c>
      <c r="J55" s="15">
        <f>IF('Cashflows'!$H55="","",IF('Cashflows'!$H55&gt;=0,"Positiver Barwert","Negativer Barwert"))</f>
        <v/>
      </c>
    </row>
    <row r="56">
      <c r="A56" s="7" t="n"/>
      <c r="B56" s="8" t="n"/>
      <c r="C56" s="9" t="n"/>
      <c r="D56" s="9" t="n"/>
      <c r="E56" s="9" t="n"/>
      <c r="F56" s="10">
        <f>IF('Cashflows'!$A56="","",'Cashflows'!$C56+'Cashflows'!$D56-'Cashflows'!$E56)</f>
        <v/>
      </c>
      <c r="G56" s="11">
        <f>IF('Cashflows'!$A56="","",1/(1+'Cashflows'!$B$4)^'Cashflows'!$A56)</f>
        <v/>
      </c>
      <c r="H56" s="10">
        <f>IF('Cashflows'!$F56="","",'Cashflows'!$F56*'Cashflows'!$G56)</f>
        <v/>
      </c>
      <c r="I56" s="10">
        <f>IF('Cashflows'!$F56="","",SUM('Cashflows'!$F$8:'Cashflows'!$F56))</f>
        <v/>
      </c>
      <c r="J56" s="12">
        <f>IF('Cashflows'!$H56="","",IF('Cashflows'!$H56&gt;=0,"Positiver Barwert","Negativer Barwert"))</f>
        <v/>
      </c>
    </row>
    <row r="57">
      <c r="A57" s="7" t="n"/>
      <c r="B57" s="8" t="n"/>
      <c r="C57" s="9" t="n"/>
      <c r="D57" s="9" t="n"/>
      <c r="E57" s="9" t="n"/>
      <c r="F57" s="13">
        <f>IF('Cashflows'!$A57="","",'Cashflows'!$C57+'Cashflows'!$D57-'Cashflows'!$E57)</f>
        <v/>
      </c>
      <c r="G57" s="14">
        <f>IF('Cashflows'!$A57="","",1/(1+'Cashflows'!$B$4)^'Cashflows'!$A57)</f>
        <v/>
      </c>
      <c r="H57" s="13">
        <f>IF('Cashflows'!$F57="","",'Cashflows'!$F57*'Cashflows'!$G57)</f>
        <v/>
      </c>
      <c r="I57" s="13">
        <f>IF('Cashflows'!$F57="","",SUM('Cashflows'!$F$8:'Cashflows'!$F57))</f>
        <v/>
      </c>
      <c r="J57" s="15">
        <f>IF('Cashflows'!$H57="","",IF('Cashflows'!$H57&gt;=0,"Positiver Barwert","Negativer Barwert"))</f>
        <v/>
      </c>
    </row>
    <row r="58">
      <c r="A58" s="7" t="n"/>
      <c r="B58" s="8" t="n"/>
      <c r="C58" s="9" t="n"/>
      <c r="D58" s="9" t="n"/>
      <c r="E58" s="9" t="n"/>
      <c r="F58" s="10">
        <f>IF('Cashflows'!$A58="","",'Cashflows'!$C58+'Cashflows'!$D58-'Cashflows'!$E58)</f>
        <v/>
      </c>
      <c r="G58" s="11">
        <f>IF('Cashflows'!$A58="","",1/(1+'Cashflows'!$B$4)^'Cashflows'!$A58)</f>
        <v/>
      </c>
      <c r="H58" s="10">
        <f>IF('Cashflows'!$F58="","",'Cashflows'!$F58*'Cashflows'!$G58)</f>
        <v/>
      </c>
      <c r="I58" s="10">
        <f>IF('Cashflows'!$F58="","",SUM('Cashflows'!$F$8:'Cashflows'!$F58))</f>
        <v/>
      </c>
      <c r="J58" s="12">
        <f>IF('Cashflows'!$H58="","",IF('Cashflows'!$H58&gt;=0,"Positiver Barwert","Negativer Barwert"))</f>
        <v/>
      </c>
    </row>
    <row r="59">
      <c r="A59" s="7" t="n"/>
      <c r="B59" s="8" t="n"/>
      <c r="C59" s="9" t="n"/>
      <c r="D59" s="9" t="n"/>
      <c r="E59" s="9" t="n"/>
      <c r="F59" s="13">
        <f>IF('Cashflows'!$A59="","",'Cashflows'!$C59+'Cashflows'!$D59-'Cashflows'!$E59)</f>
        <v/>
      </c>
      <c r="G59" s="14">
        <f>IF('Cashflows'!$A59="","",1/(1+'Cashflows'!$B$4)^'Cashflows'!$A59)</f>
        <v/>
      </c>
      <c r="H59" s="13">
        <f>IF('Cashflows'!$F59="","",'Cashflows'!$F59*'Cashflows'!$G59)</f>
        <v/>
      </c>
      <c r="I59" s="13">
        <f>IF('Cashflows'!$F59="","",SUM('Cashflows'!$F$8:'Cashflows'!$F59))</f>
        <v/>
      </c>
      <c r="J59" s="15">
        <f>IF('Cashflows'!$H59="","",IF('Cashflows'!$H59&gt;=0,"Positiver Barwert","Negativer Barwert"))</f>
        <v/>
      </c>
    </row>
    <row r="60">
      <c r="A60" s="7" t="n"/>
      <c r="B60" s="8" t="n"/>
      <c r="C60" s="9" t="n"/>
      <c r="D60" s="9" t="n"/>
      <c r="E60" s="9" t="n"/>
      <c r="F60" s="10">
        <f>IF('Cashflows'!$A60="","",'Cashflows'!$C60+'Cashflows'!$D60-'Cashflows'!$E60)</f>
        <v/>
      </c>
      <c r="G60" s="11">
        <f>IF('Cashflows'!$A60="","",1/(1+'Cashflows'!$B$4)^'Cashflows'!$A60)</f>
        <v/>
      </c>
      <c r="H60" s="10">
        <f>IF('Cashflows'!$F60="","",'Cashflows'!$F60*'Cashflows'!$G60)</f>
        <v/>
      </c>
      <c r="I60" s="10">
        <f>IF('Cashflows'!$F60="","",SUM('Cashflows'!$F$8:'Cashflows'!$F60))</f>
        <v/>
      </c>
      <c r="J60" s="12">
        <f>IF('Cashflows'!$H60="","",IF('Cashflows'!$H60&gt;=0,"Positiver Barwert","Negativer Barwert"))</f>
        <v/>
      </c>
    </row>
    <row r="61">
      <c r="A61" s="7" t="n"/>
      <c r="B61" s="8" t="n"/>
      <c r="C61" s="9" t="n"/>
      <c r="D61" s="9" t="n"/>
      <c r="E61" s="9" t="n"/>
      <c r="F61" s="13">
        <f>IF('Cashflows'!$A61="","",'Cashflows'!$C61+'Cashflows'!$D61-'Cashflows'!$E61)</f>
        <v/>
      </c>
      <c r="G61" s="14">
        <f>IF('Cashflows'!$A61="","",1/(1+'Cashflows'!$B$4)^'Cashflows'!$A61)</f>
        <v/>
      </c>
      <c r="H61" s="13">
        <f>IF('Cashflows'!$F61="","",'Cashflows'!$F61*'Cashflows'!$G61)</f>
        <v/>
      </c>
      <c r="I61" s="13">
        <f>IF('Cashflows'!$F61="","",SUM('Cashflows'!$F$8:'Cashflows'!$F61))</f>
        <v/>
      </c>
      <c r="J61" s="15">
        <f>IF('Cashflows'!$H61="","",IF('Cashflows'!$H61&gt;=0,"Positiver Barwert","Negativer Barwert"))</f>
        <v/>
      </c>
    </row>
    <row r="62">
      <c r="A62" s="7" t="n"/>
      <c r="B62" s="8" t="n"/>
      <c r="C62" s="9" t="n"/>
      <c r="D62" s="9" t="n"/>
      <c r="E62" s="9" t="n"/>
      <c r="F62" s="10">
        <f>IF('Cashflows'!$A62="","",'Cashflows'!$C62+'Cashflows'!$D62-'Cashflows'!$E62)</f>
        <v/>
      </c>
      <c r="G62" s="11">
        <f>IF('Cashflows'!$A62="","",1/(1+'Cashflows'!$B$4)^'Cashflows'!$A62)</f>
        <v/>
      </c>
      <c r="H62" s="10">
        <f>IF('Cashflows'!$F62="","",'Cashflows'!$F62*'Cashflows'!$G62)</f>
        <v/>
      </c>
      <c r="I62" s="10">
        <f>IF('Cashflows'!$F62="","",SUM('Cashflows'!$F$8:'Cashflows'!$F62))</f>
        <v/>
      </c>
      <c r="J62" s="12">
        <f>IF('Cashflows'!$H62="","",IF('Cashflows'!$H62&gt;=0,"Positiver Barwert","Negativer Barwert"))</f>
        <v/>
      </c>
    </row>
    <row r="63">
      <c r="A63" s="7" t="n"/>
      <c r="B63" s="8" t="n"/>
      <c r="C63" s="9" t="n"/>
      <c r="D63" s="9" t="n"/>
      <c r="E63" s="9" t="n"/>
      <c r="F63" s="13">
        <f>IF('Cashflows'!$A63="","",'Cashflows'!$C63+'Cashflows'!$D63-'Cashflows'!$E63)</f>
        <v/>
      </c>
      <c r="G63" s="14">
        <f>IF('Cashflows'!$A63="","",1/(1+'Cashflows'!$B$4)^'Cashflows'!$A63)</f>
        <v/>
      </c>
      <c r="H63" s="13">
        <f>IF('Cashflows'!$F63="","",'Cashflows'!$F63*'Cashflows'!$G63)</f>
        <v/>
      </c>
      <c r="I63" s="13">
        <f>IF('Cashflows'!$F63="","",SUM('Cashflows'!$F$8:'Cashflows'!$F63))</f>
        <v/>
      </c>
      <c r="J63" s="15">
        <f>IF('Cashflows'!$H63="","",IF('Cashflows'!$H63&gt;=0,"Positiver Barwert","Negativer Barwert"))</f>
        <v/>
      </c>
    </row>
    <row r="64">
      <c r="A64" s="7" t="n"/>
      <c r="B64" s="8" t="n"/>
      <c r="C64" s="9" t="n"/>
      <c r="D64" s="9" t="n"/>
      <c r="E64" s="9" t="n"/>
      <c r="F64" s="10">
        <f>IF('Cashflows'!$A64="","",'Cashflows'!$C64+'Cashflows'!$D64-'Cashflows'!$E64)</f>
        <v/>
      </c>
      <c r="G64" s="11">
        <f>IF('Cashflows'!$A64="","",1/(1+'Cashflows'!$B$4)^'Cashflows'!$A64)</f>
        <v/>
      </c>
      <c r="H64" s="10">
        <f>IF('Cashflows'!$F64="","",'Cashflows'!$F64*'Cashflows'!$G64)</f>
        <v/>
      </c>
      <c r="I64" s="10">
        <f>IF('Cashflows'!$F64="","",SUM('Cashflows'!$F$8:'Cashflows'!$F64))</f>
        <v/>
      </c>
      <c r="J64" s="12">
        <f>IF('Cashflows'!$H64="","",IF('Cashflows'!$H64&gt;=0,"Positiver Barwert","Negativer Barwert"))</f>
        <v/>
      </c>
    </row>
    <row r="65">
      <c r="A65" s="7" t="n"/>
      <c r="B65" s="8" t="n"/>
      <c r="C65" s="9" t="n"/>
      <c r="D65" s="9" t="n"/>
      <c r="E65" s="9" t="n"/>
      <c r="F65" s="13">
        <f>IF('Cashflows'!$A65="","",'Cashflows'!$C65+'Cashflows'!$D65-'Cashflows'!$E65)</f>
        <v/>
      </c>
      <c r="G65" s="14">
        <f>IF('Cashflows'!$A65="","",1/(1+'Cashflows'!$B$4)^'Cashflows'!$A65)</f>
        <v/>
      </c>
      <c r="H65" s="13">
        <f>IF('Cashflows'!$F65="","",'Cashflows'!$F65*'Cashflows'!$G65)</f>
        <v/>
      </c>
      <c r="I65" s="13">
        <f>IF('Cashflows'!$F65="","",SUM('Cashflows'!$F$8:'Cashflows'!$F65))</f>
        <v/>
      </c>
      <c r="J65" s="15">
        <f>IF('Cashflows'!$H65="","",IF('Cashflows'!$H65&gt;=0,"Positiver Barwert","Negativer Barwert"))</f>
        <v/>
      </c>
    </row>
    <row r="66">
      <c r="A66" s="7" t="n"/>
      <c r="B66" s="8" t="n"/>
      <c r="C66" s="9" t="n"/>
      <c r="D66" s="9" t="n"/>
      <c r="E66" s="9" t="n"/>
      <c r="F66" s="10">
        <f>IF('Cashflows'!$A66="","",'Cashflows'!$C66+'Cashflows'!$D66-'Cashflows'!$E66)</f>
        <v/>
      </c>
      <c r="G66" s="11">
        <f>IF('Cashflows'!$A66="","",1/(1+'Cashflows'!$B$4)^'Cashflows'!$A66)</f>
        <v/>
      </c>
      <c r="H66" s="10">
        <f>IF('Cashflows'!$F66="","",'Cashflows'!$F66*'Cashflows'!$G66)</f>
        <v/>
      </c>
      <c r="I66" s="10">
        <f>IF('Cashflows'!$F66="","",SUM('Cashflows'!$F$8:'Cashflows'!$F66))</f>
        <v/>
      </c>
      <c r="J66" s="12">
        <f>IF('Cashflows'!$H66="","",IF('Cashflows'!$H66&gt;=0,"Positiver Barwert","Negativer Barwert"))</f>
        <v/>
      </c>
    </row>
    <row r="67">
      <c r="A67" s="7" t="n"/>
      <c r="B67" s="8" t="n"/>
      <c r="C67" s="9" t="n"/>
      <c r="D67" s="9" t="n"/>
      <c r="E67" s="9" t="n"/>
      <c r="F67" s="13">
        <f>IF('Cashflows'!$A67="","",'Cashflows'!$C67+'Cashflows'!$D67-'Cashflows'!$E67)</f>
        <v/>
      </c>
      <c r="G67" s="14">
        <f>IF('Cashflows'!$A67="","",1/(1+'Cashflows'!$B$4)^'Cashflows'!$A67)</f>
        <v/>
      </c>
      <c r="H67" s="13">
        <f>IF('Cashflows'!$F67="","",'Cashflows'!$F67*'Cashflows'!$G67)</f>
        <v/>
      </c>
      <c r="I67" s="13">
        <f>IF('Cashflows'!$F67="","",SUM('Cashflows'!$F$8:'Cashflows'!$F67))</f>
        <v/>
      </c>
      <c r="J67" s="15">
        <f>IF('Cashflows'!$H67="","",IF('Cashflows'!$H67&gt;=0,"Positiver Barwert","Negativer Barwert"))</f>
        <v/>
      </c>
    </row>
    <row r="68">
      <c r="A68" s="7" t="n"/>
      <c r="B68" s="8" t="n"/>
      <c r="C68" s="9" t="n"/>
      <c r="D68" s="9" t="n"/>
      <c r="E68" s="9" t="n"/>
      <c r="F68" s="10">
        <f>IF('Cashflows'!$A68="","",'Cashflows'!$C68+'Cashflows'!$D68-'Cashflows'!$E68)</f>
        <v/>
      </c>
      <c r="G68" s="11">
        <f>IF('Cashflows'!$A68="","",1/(1+'Cashflows'!$B$4)^'Cashflows'!$A68)</f>
        <v/>
      </c>
      <c r="H68" s="10">
        <f>IF('Cashflows'!$F68="","",'Cashflows'!$F68*'Cashflows'!$G68)</f>
        <v/>
      </c>
      <c r="I68" s="10">
        <f>IF('Cashflows'!$F68="","",SUM('Cashflows'!$F$8:'Cashflows'!$F68))</f>
        <v/>
      </c>
      <c r="J68" s="12">
        <f>IF('Cashflows'!$H68="","",IF('Cashflows'!$H68&gt;=0,"Positiver Barwert","Negativer Barwert"))</f>
        <v/>
      </c>
    </row>
    <row r="69">
      <c r="A69" s="7" t="n"/>
      <c r="B69" s="8" t="n"/>
      <c r="C69" s="9" t="n"/>
      <c r="D69" s="9" t="n"/>
      <c r="E69" s="9" t="n"/>
      <c r="F69" s="13">
        <f>IF('Cashflows'!$A69="","",'Cashflows'!$C69+'Cashflows'!$D69-'Cashflows'!$E69)</f>
        <v/>
      </c>
      <c r="G69" s="14">
        <f>IF('Cashflows'!$A69="","",1/(1+'Cashflows'!$B$4)^'Cashflows'!$A69)</f>
        <v/>
      </c>
      <c r="H69" s="13">
        <f>IF('Cashflows'!$F69="","",'Cashflows'!$F69*'Cashflows'!$G69)</f>
        <v/>
      </c>
      <c r="I69" s="13">
        <f>IF('Cashflows'!$F69="","",SUM('Cashflows'!$F$8:'Cashflows'!$F69))</f>
        <v/>
      </c>
      <c r="J69" s="15">
        <f>IF('Cashflows'!$H69="","",IF('Cashflows'!$H69&gt;=0,"Positiver Barwert","Negativer Barwert"))</f>
        <v/>
      </c>
    </row>
    <row r="70">
      <c r="A70" s="7" t="n"/>
      <c r="B70" s="8" t="n"/>
      <c r="C70" s="9" t="n"/>
      <c r="D70" s="9" t="n"/>
      <c r="E70" s="9" t="n"/>
      <c r="F70" s="10">
        <f>IF('Cashflows'!$A70="","",'Cashflows'!$C70+'Cashflows'!$D70-'Cashflows'!$E70)</f>
        <v/>
      </c>
      <c r="G70" s="11">
        <f>IF('Cashflows'!$A70="","",1/(1+'Cashflows'!$B$4)^'Cashflows'!$A70)</f>
        <v/>
      </c>
      <c r="H70" s="10">
        <f>IF('Cashflows'!$F70="","",'Cashflows'!$F70*'Cashflows'!$G70)</f>
        <v/>
      </c>
      <c r="I70" s="10">
        <f>IF('Cashflows'!$F70="","",SUM('Cashflows'!$F$8:'Cashflows'!$F70))</f>
        <v/>
      </c>
      <c r="J70" s="12">
        <f>IF('Cashflows'!$H70="","",IF('Cashflows'!$H70&gt;=0,"Positiver Barwert","Negativer Barwert"))</f>
        <v/>
      </c>
    </row>
    <row r="71">
      <c r="A71" s="7" t="n"/>
      <c r="B71" s="8" t="n"/>
      <c r="C71" s="9" t="n"/>
      <c r="D71" s="9" t="n"/>
      <c r="E71" s="9" t="n"/>
      <c r="F71" s="13">
        <f>IF('Cashflows'!$A71="","",'Cashflows'!$C71+'Cashflows'!$D71-'Cashflows'!$E71)</f>
        <v/>
      </c>
      <c r="G71" s="14">
        <f>IF('Cashflows'!$A71="","",1/(1+'Cashflows'!$B$4)^'Cashflows'!$A71)</f>
        <v/>
      </c>
      <c r="H71" s="13">
        <f>IF('Cashflows'!$F71="","",'Cashflows'!$F71*'Cashflows'!$G71)</f>
        <v/>
      </c>
      <c r="I71" s="13">
        <f>IF('Cashflows'!$F71="","",SUM('Cashflows'!$F$8:'Cashflows'!$F71))</f>
        <v/>
      </c>
      <c r="J71" s="15">
        <f>IF('Cashflows'!$H71="","",IF('Cashflows'!$H71&gt;=0,"Positiver Barwert","Negativer Barwert"))</f>
        <v/>
      </c>
    </row>
    <row r="72">
      <c r="A72" s="7" t="n"/>
      <c r="B72" s="8" t="n"/>
      <c r="C72" s="9" t="n"/>
      <c r="D72" s="9" t="n"/>
      <c r="E72" s="9" t="n"/>
      <c r="F72" s="10">
        <f>IF('Cashflows'!$A72="","",'Cashflows'!$C72+'Cashflows'!$D72-'Cashflows'!$E72)</f>
        <v/>
      </c>
      <c r="G72" s="11">
        <f>IF('Cashflows'!$A72="","",1/(1+'Cashflows'!$B$4)^'Cashflows'!$A72)</f>
        <v/>
      </c>
      <c r="H72" s="10">
        <f>IF('Cashflows'!$F72="","",'Cashflows'!$F72*'Cashflows'!$G72)</f>
        <v/>
      </c>
      <c r="I72" s="10">
        <f>IF('Cashflows'!$F72="","",SUM('Cashflows'!$F$8:'Cashflows'!$F72))</f>
        <v/>
      </c>
      <c r="J72" s="12">
        <f>IF('Cashflows'!$H72="","",IF('Cashflows'!$H72&gt;=0,"Positiver Barwert","Negativer Barwert"))</f>
        <v/>
      </c>
    </row>
    <row r="73">
      <c r="A73" s="7" t="n"/>
      <c r="B73" s="8" t="n"/>
      <c r="C73" s="9" t="n"/>
      <c r="D73" s="9" t="n"/>
      <c r="E73" s="9" t="n"/>
      <c r="F73" s="13">
        <f>IF('Cashflows'!$A73="","",'Cashflows'!$C73+'Cashflows'!$D73-'Cashflows'!$E73)</f>
        <v/>
      </c>
      <c r="G73" s="14">
        <f>IF('Cashflows'!$A73="","",1/(1+'Cashflows'!$B$4)^'Cashflows'!$A73)</f>
        <v/>
      </c>
      <c r="H73" s="13">
        <f>IF('Cashflows'!$F73="","",'Cashflows'!$F73*'Cashflows'!$G73)</f>
        <v/>
      </c>
      <c r="I73" s="13">
        <f>IF('Cashflows'!$F73="","",SUM('Cashflows'!$F$8:'Cashflows'!$F73))</f>
        <v/>
      </c>
      <c r="J73" s="15">
        <f>IF('Cashflows'!$H73="","",IF('Cashflows'!$H73&gt;=0,"Positiver Barwert","Negativer Barwert"))</f>
        <v/>
      </c>
    </row>
    <row r="74">
      <c r="A74" s="7" t="n"/>
      <c r="B74" s="8" t="n"/>
      <c r="C74" s="9" t="n"/>
      <c r="D74" s="9" t="n"/>
      <c r="E74" s="9" t="n"/>
      <c r="F74" s="10">
        <f>IF('Cashflows'!$A74="","",'Cashflows'!$C74+'Cashflows'!$D74-'Cashflows'!$E74)</f>
        <v/>
      </c>
      <c r="G74" s="11">
        <f>IF('Cashflows'!$A74="","",1/(1+'Cashflows'!$B$4)^'Cashflows'!$A74)</f>
        <v/>
      </c>
      <c r="H74" s="10">
        <f>IF('Cashflows'!$F74="","",'Cashflows'!$F74*'Cashflows'!$G74)</f>
        <v/>
      </c>
      <c r="I74" s="10">
        <f>IF('Cashflows'!$F74="","",SUM('Cashflows'!$F$8:'Cashflows'!$F74))</f>
        <v/>
      </c>
      <c r="J74" s="12">
        <f>IF('Cashflows'!$H74="","",IF('Cashflows'!$H74&gt;=0,"Positiver Barwert","Negativer Barwert"))</f>
        <v/>
      </c>
    </row>
    <row r="75">
      <c r="A75" s="7" t="n"/>
      <c r="B75" s="8" t="n"/>
      <c r="C75" s="9" t="n"/>
      <c r="D75" s="9" t="n"/>
      <c r="E75" s="9" t="n"/>
      <c r="F75" s="13">
        <f>IF('Cashflows'!$A75="","",'Cashflows'!$C75+'Cashflows'!$D75-'Cashflows'!$E75)</f>
        <v/>
      </c>
      <c r="G75" s="14">
        <f>IF('Cashflows'!$A75="","",1/(1+'Cashflows'!$B$4)^'Cashflows'!$A75)</f>
        <v/>
      </c>
      <c r="H75" s="13">
        <f>IF('Cashflows'!$F75="","",'Cashflows'!$F75*'Cashflows'!$G75)</f>
        <v/>
      </c>
      <c r="I75" s="13">
        <f>IF('Cashflows'!$F75="","",SUM('Cashflows'!$F$8:'Cashflows'!$F75))</f>
        <v/>
      </c>
      <c r="J75" s="15">
        <f>IF('Cashflows'!$H75="","",IF('Cashflows'!$H75&gt;=0,"Positiver Barwert","Negativer Barwert"))</f>
        <v/>
      </c>
    </row>
    <row r="76">
      <c r="A76" s="7" t="n"/>
      <c r="B76" s="8" t="n"/>
      <c r="C76" s="9" t="n"/>
      <c r="D76" s="9" t="n"/>
      <c r="E76" s="9" t="n"/>
      <c r="F76" s="10">
        <f>IF('Cashflows'!$A76="","",'Cashflows'!$C76+'Cashflows'!$D76-'Cashflows'!$E76)</f>
        <v/>
      </c>
      <c r="G76" s="11">
        <f>IF('Cashflows'!$A76="","",1/(1+'Cashflows'!$B$4)^'Cashflows'!$A76)</f>
        <v/>
      </c>
      <c r="H76" s="10">
        <f>IF('Cashflows'!$F76="","",'Cashflows'!$F76*'Cashflows'!$G76)</f>
        <v/>
      </c>
      <c r="I76" s="10">
        <f>IF('Cashflows'!$F76="","",SUM('Cashflows'!$F$8:'Cashflows'!$F76))</f>
        <v/>
      </c>
      <c r="J76" s="12">
        <f>IF('Cashflows'!$H76="","",IF('Cashflows'!$H76&gt;=0,"Positiver Barwert","Negativer Barwert"))</f>
        <v/>
      </c>
    </row>
    <row r="77">
      <c r="A77" s="7" t="n"/>
      <c r="B77" s="8" t="n"/>
      <c r="C77" s="9" t="n"/>
      <c r="D77" s="9" t="n"/>
      <c r="E77" s="9" t="n"/>
      <c r="F77" s="13">
        <f>IF('Cashflows'!$A77="","",'Cashflows'!$C77+'Cashflows'!$D77-'Cashflows'!$E77)</f>
        <v/>
      </c>
      <c r="G77" s="14">
        <f>IF('Cashflows'!$A77="","",1/(1+'Cashflows'!$B$4)^'Cashflows'!$A77)</f>
        <v/>
      </c>
      <c r="H77" s="13">
        <f>IF('Cashflows'!$F77="","",'Cashflows'!$F77*'Cashflows'!$G77)</f>
        <v/>
      </c>
      <c r="I77" s="13">
        <f>IF('Cashflows'!$F77="","",SUM('Cashflows'!$F$8:'Cashflows'!$F77))</f>
        <v/>
      </c>
      <c r="J77" s="15">
        <f>IF('Cashflows'!$H77="","",IF('Cashflows'!$H77&gt;=0,"Positiver Barwert","Negativer Barwert"))</f>
        <v/>
      </c>
    </row>
    <row r="78">
      <c r="A78" s="7" t="n"/>
      <c r="B78" s="8" t="n"/>
      <c r="C78" s="9" t="n"/>
      <c r="D78" s="9" t="n"/>
      <c r="E78" s="9" t="n"/>
      <c r="F78" s="10">
        <f>IF('Cashflows'!$A78="","",'Cashflows'!$C78+'Cashflows'!$D78-'Cashflows'!$E78)</f>
        <v/>
      </c>
      <c r="G78" s="11">
        <f>IF('Cashflows'!$A78="","",1/(1+'Cashflows'!$B$4)^'Cashflows'!$A78)</f>
        <v/>
      </c>
      <c r="H78" s="10">
        <f>IF('Cashflows'!$F78="","",'Cashflows'!$F78*'Cashflows'!$G78)</f>
        <v/>
      </c>
      <c r="I78" s="10">
        <f>IF('Cashflows'!$F78="","",SUM('Cashflows'!$F$8:'Cashflows'!$F78))</f>
        <v/>
      </c>
      <c r="J78" s="12">
        <f>IF('Cashflows'!$H78="","",IF('Cashflows'!$H78&gt;=0,"Positiver Barwert","Negativer Barwert"))</f>
        <v/>
      </c>
    </row>
    <row r="79">
      <c r="A79" s="7" t="n"/>
      <c r="B79" s="8" t="n"/>
      <c r="C79" s="9" t="n"/>
      <c r="D79" s="9" t="n"/>
      <c r="E79" s="9" t="n"/>
      <c r="F79" s="13">
        <f>IF('Cashflows'!$A79="","",'Cashflows'!$C79+'Cashflows'!$D79-'Cashflows'!$E79)</f>
        <v/>
      </c>
      <c r="G79" s="14">
        <f>IF('Cashflows'!$A79="","",1/(1+'Cashflows'!$B$4)^'Cashflows'!$A79)</f>
        <v/>
      </c>
      <c r="H79" s="13">
        <f>IF('Cashflows'!$F79="","",'Cashflows'!$F79*'Cashflows'!$G79)</f>
        <v/>
      </c>
      <c r="I79" s="13">
        <f>IF('Cashflows'!$F79="","",SUM('Cashflows'!$F$8:'Cashflows'!$F79))</f>
        <v/>
      </c>
      <c r="J79" s="15">
        <f>IF('Cashflows'!$H79="","",IF('Cashflows'!$H79&gt;=0,"Positiver Barwert","Negativer Barwert"))</f>
        <v/>
      </c>
    </row>
    <row r="80">
      <c r="A80" s="7" t="n"/>
      <c r="B80" s="8" t="n"/>
      <c r="C80" s="9" t="n"/>
      <c r="D80" s="9" t="n"/>
      <c r="E80" s="9" t="n"/>
      <c r="F80" s="10">
        <f>IF('Cashflows'!$A80="","",'Cashflows'!$C80+'Cashflows'!$D80-'Cashflows'!$E80)</f>
        <v/>
      </c>
      <c r="G80" s="11">
        <f>IF('Cashflows'!$A80="","",1/(1+'Cashflows'!$B$4)^'Cashflows'!$A80)</f>
        <v/>
      </c>
      <c r="H80" s="10">
        <f>IF('Cashflows'!$F80="","",'Cashflows'!$F80*'Cashflows'!$G80)</f>
        <v/>
      </c>
      <c r="I80" s="10">
        <f>IF('Cashflows'!$F80="","",SUM('Cashflows'!$F$8:'Cashflows'!$F80))</f>
        <v/>
      </c>
      <c r="J80" s="12">
        <f>IF('Cashflows'!$H80="","",IF('Cashflows'!$H80&gt;=0,"Positiver Barwert","Negativer Barwert"))</f>
        <v/>
      </c>
    </row>
    <row r="81">
      <c r="A81" s="7" t="n"/>
      <c r="B81" s="8" t="n"/>
      <c r="C81" s="9" t="n"/>
      <c r="D81" s="9" t="n"/>
      <c r="E81" s="9" t="n"/>
      <c r="F81" s="13">
        <f>IF('Cashflows'!$A81="","",'Cashflows'!$C81+'Cashflows'!$D81-'Cashflows'!$E81)</f>
        <v/>
      </c>
      <c r="G81" s="14">
        <f>IF('Cashflows'!$A81="","",1/(1+'Cashflows'!$B$4)^'Cashflows'!$A81)</f>
        <v/>
      </c>
      <c r="H81" s="13">
        <f>IF('Cashflows'!$F81="","",'Cashflows'!$F81*'Cashflows'!$G81)</f>
        <v/>
      </c>
      <c r="I81" s="13">
        <f>IF('Cashflows'!$F81="","",SUM('Cashflows'!$F$8:'Cashflows'!$F81))</f>
        <v/>
      </c>
      <c r="J81" s="15">
        <f>IF('Cashflows'!$H81="","",IF('Cashflows'!$H81&gt;=0,"Positiver Barwert","Negativer Barwert"))</f>
        <v/>
      </c>
    </row>
    <row r="82">
      <c r="A82" s="7" t="n"/>
      <c r="B82" s="8" t="n"/>
      <c r="C82" s="9" t="n"/>
      <c r="D82" s="9" t="n"/>
      <c r="E82" s="9" t="n"/>
      <c r="F82" s="10">
        <f>IF('Cashflows'!$A82="","",'Cashflows'!$C82+'Cashflows'!$D82-'Cashflows'!$E82)</f>
        <v/>
      </c>
      <c r="G82" s="11">
        <f>IF('Cashflows'!$A82="","",1/(1+'Cashflows'!$B$4)^'Cashflows'!$A82)</f>
        <v/>
      </c>
      <c r="H82" s="10">
        <f>IF('Cashflows'!$F82="","",'Cashflows'!$F82*'Cashflows'!$G82)</f>
        <v/>
      </c>
      <c r="I82" s="10">
        <f>IF('Cashflows'!$F82="","",SUM('Cashflows'!$F$8:'Cashflows'!$F82))</f>
        <v/>
      </c>
      <c r="J82" s="12">
        <f>IF('Cashflows'!$H82="","",IF('Cashflows'!$H82&gt;=0,"Positiver Barwert","Negativer Barwert"))</f>
        <v/>
      </c>
    </row>
    <row r="83">
      <c r="A83" s="7" t="n"/>
      <c r="B83" s="8" t="n"/>
      <c r="C83" s="9" t="n"/>
      <c r="D83" s="9" t="n"/>
      <c r="E83" s="9" t="n"/>
      <c r="F83" s="13">
        <f>IF('Cashflows'!$A83="","",'Cashflows'!$C83+'Cashflows'!$D83-'Cashflows'!$E83)</f>
        <v/>
      </c>
      <c r="G83" s="14">
        <f>IF('Cashflows'!$A83="","",1/(1+'Cashflows'!$B$4)^'Cashflows'!$A83)</f>
        <v/>
      </c>
      <c r="H83" s="13">
        <f>IF('Cashflows'!$F83="","",'Cashflows'!$F83*'Cashflows'!$G83)</f>
        <v/>
      </c>
      <c r="I83" s="13">
        <f>IF('Cashflows'!$F83="","",SUM('Cashflows'!$F$8:'Cashflows'!$F83))</f>
        <v/>
      </c>
      <c r="J83" s="15">
        <f>IF('Cashflows'!$H83="","",IF('Cashflows'!$H83&gt;=0,"Positiver Barwert","Negativer Barwert"))</f>
        <v/>
      </c>
    </row>
    <row r="84">
      <c r="A84" s="7" t="n"/>
      <c r="B84" s="8" t="n"/>
      <c r="C84" s="9" t="n"/>
      <c r="D84" s="9" t="n"/>
      <c r="E84" s="9" t="n"/>
      <c r="F84" s="10">
        <f>IF('Cashflows'!$A84="","",'Cashflows'!$C84+'Cashflows'!$D84-'Cashflows'!$E84)</f>
        <v/>
      </c>
      <c r="G84" s="11">
        <f>IF('Cashflows'!$A84="","",1/(1+'Cashflows'!$B$4)^'Cashflows'!$A84)</f>
        <v/>
      </c>
      <c r="H84" s="10">
        <f>IF('Cashflows'!$F84="","",'Cashflows'!$F84*'Cashflows'!$G84)</f>
        <v/>
      </c>
      <c r="I84" s="10">
        <f>IF('Cashflows'!$F84="","",SUM('Cashflows'!$F$8:'Cashflows'!$F84))</f>
        <v/>
      </c>
      <c r="J84" s="12">
        <f>IF('Cashflows'!$H84="","",IF('Cashflows'!$H84&gt;=0,"Positiver Barwert","Negativer Barwert"))</f>
        <v/>
      </c>
    </row>
    <row r="85">
      <c r="A85" s="7" t="n"/>
      <c r="B85" s="8" t="n"/>
      <c r="C85" s="9" t="n"/>
      <c r="D85" s="9" t="n"/>
      <c r="E85" s="9" t="n"/>
      <c r="F85" s="13">
        <f>IF('Cashflows'!$A85="","",'Cashflows'!$C85+'Cashflows'!$D85-'Cashflows'!$E85)</f>
        <v/>
      </c>
      <c r="G85" s="14">
        <f>IF('Cashflows'!$A85="","",1/(1+'Cashflows'!$B$4)^'Cashflows'!$A85)</f>
        <v/>
      </c>
      <c r="H85" s="13">
        <f>IF('Cashflows'!$F85="","",'Cashflows'!$F85*'Cashflows'!$G85)</f>
        <v/>
      </c>
      <c r="I85" s="13">
        <f>IF('Cashflows'!$F85="","",SUM('Cashflows'!$F$8:'Cashflows'!$F85))</f>
        <v/>
      </c>
      <c r="J85" s="15">
        <f>IF('Cashflows'!$H85="","",IF('Cashflows'!$H85&gt;=0,"Positiver Barwert","Negativer Barwert"))</f>
        <v/>
      </c>
    </row>
    <row r="86">
      <c r="A86" s="7" t="n"/>
      <c r="B86" s="8" t="n"/>
      <c r="C86" s="9" t="n"/>
      <c r="D86" s="9" t="n"/>
      <c r="E86" s="9" t="n"/>
      <c r="F86" s="10">
        <f>IF('Cashflows'!$A86="","",'Cashflows'!$C86+'Cashflows'!$D86-'Cashflows'!$E86)</f>
        <v/>
      </c>
      <c r="G86" s="11">
        <f>IF('Cashflows'!$A86="","",1/(1+'Cashflows'!$B$4)^'Cashflows'!$A86)</f>
        <v/>
      </c>
      <c r="H86" s="10">
        <f>IF('Cashflows'!$F86="","",'Cashflows'!$F86*'Cashflows'!$G86)</f>
        <v/>
      </c>
      <c r="I86" s="10">
        <f>IF('Cashflows'!$F86="","",SUM('Cashflows'!$F$8:'Cashflows'!$F86))</f>
        <v/>
      </c>
      <c r="J86" s="12">
        <f>IF('Cashflows'!$H86="","",IF('Cashflows'!$H86&gt;=0,"Positiver Barwert","Negativer Barwert"))</f>
        <v/>
      </c>
    </row>
    <row r="87">
      <c r="A87" s="7" t="n"/>
      <c r="B87" s="8" t="n"/>
      <c r="C87" s="9" t="n"/>
      <c r="D87" s="9" t="n"/>
      <c r="E87" s="9" t="n"/>
      <c r="F87" s="13">
        <f>IF('Cashflows'!$A87="","",'Cashflows'!$C87+'Cashflows'!$D87-'Cashflows'!$E87)</f>
        <v/>
      </c>
      <c r="G87" s="14">
        <f>IF('Cashflows'!$A87="","",1/(1+'Cashflows'!$B$4)^'Cashflows'!$A87)</f>
        <v/>
      </c>
      <c r="H87" s="13">
        <f>IF('Cashflows'!$F87="","",'Cashflows'!$F87*'Cashflows'!$G87)</f>
        <v/>
      </c>
      <c r="I87" s="13">
        <f>IF('Cashflows'!$F87="","",SUM('Cashflows'!$F$8:'Cashflows'!$F87))</f>
        <v/>
      </c>
      <c r="J87" s="15">
        <f>IF('Cashflows'!$H87="","",IF('Cashflows'!$H87&gt;=0,"Positiver Barwert","Negativer Barwert"))</f>
        <v/>
      </c>
    </row>
    <row r="88">
      <c r="A88" s="7" t="n"/>
      <c r="B88" s="8" t="n"/>
      <c r="C88" s="9" t="n"/>
      <c r="D88" s="9" t="n"/>
      <c r="E88" s="9" t="n"/>
      <c r="F88" s="10">
        <f>IF('Cashflows'!$A88="","",'Cashflows'!$C88+'Cashflows'!$D88-'Cashflows'!$E88)</f>
        <v/>
      </c>
      <c r="G88" s="11">
        <f>IF('Cashflows'!$A88="","",1/(1+'Cashflows'!$B$4)^'Cashflows'!$A88)</f>
        <v/>
      </c>
      <c r="H88" s="10">
        <f>IF('Cashflows'!$F88="","",'Cashflows'!$F88*'Cashflows'!$G88)</f>
        <v/>
      </c>
      <c r="I88" s="10">
        <f>IF('Cashflows'!$F88="","",SUM('Cashflows'!$F$8:'Cashflows'!$F88))</f>
        <v/>
      </c>
      <c r="J88" s="12">
        <f>IF('Cashflows'!$H88="","",IF('Cashflows'!$H88&gt;=0,"Positiver Barwert","Negativer Barwert"))</f>
        <v/>
      </c>
    </row>
    <row r="89">
      <c r="A89" s="7" t="n"/>
      <c r="B89" s="8" t="n"/>
      <c r="C89" s="9" t="n"/>
      <c r="D89" s="9" t="n"/>
      <c r="E89" s="9" t="n"/>
      <c r="F89" s="13">
        <f>IF('Cashflows'!$A89="","",'Cashflows'!$C89+'Cashflows'!$D89-'Cashflows'!$E89)</f>
        <v/>
      </c>
      <c r="G89" s="14">
        <f>IF('Cashflows'!$A89="","",1/(1+'Cashflows'!$B$4)^'Cashflows'!$A89)</f>
        <v/>
      </c>
      <c r="H89" s="13">
        <f>IF('Cashflows'!$F89="","",'Cashflows'!$F89*'Cashflows'!$G89)</f>
        <v/>
      </c>
      <c r="I89" s="13">
        <f>IF('Cashflows'!$F89="","",SUM('Cashflows'!$F$8:'Cashflows'!$F89))</f>
        <v/>
      </c>
      <c r="J89" s="15">
        <f>IF('Cashflows'!$H89="","",IF('Cashflows'!$H89&gt;=0,"Positiver Barwert","Negativer Barwert"))</f>
        <v/>
      </c>
    </row>
    <row r="90">
      <c r="A90" s="7" t="n"/>
      <c r="B90" s="8" t="n"/>
      <c r="C90" s="9" t="n"/>
      <c r="D90" s="9" t="n"/>
      <c r="E90" s="9" t="n"/>
      <c r="F90" s="10">
        <f>IF('Cashflows'!$A90="","",'Cashflows'!$C90+'Cashflows'!$D90-'Cashflows'!$E90)</f>
        <v/>
      </c>
      <c r="G90" s="11">
        <f>IF('Cashflows'!$A90="","",1/(1+'Cashflows'!$B$4)^'Cashflows'!$A90)</f>
        <v/>
      </c>
      <c r="H90" s="10">
        <f>IF('Cashflows'!$F90="","",'Cashflows'!$F90*'Cashflows'!$G90)</f>
        <v/>
      </c>
      <c r="I90" s="10">
        <f>IF('Cashflows'!$F90="","",SUM('Cashflows'!$F$8:'Cashflows'!$F90))</f>
        <v/>
      </c>
      <c r="J90" s="12">
        <f>IF('Cashflows'!$H90="","",IF('Cashflows'!$H90&gt;=0,"Positiver Barwert","Negativer Barwert"))</f>
        <v/>
      </c>
    </row>
    <row r="91">
      <c r="A91" s="7" t="n"/>
      <c r="B91" s="8" t="n"/>
      <c r="C91" s="9" t="n"/>
      <c r="D91" s="9" t="n"/>
      <c r="E91" s="9" t="n"/>
      <c r="F91" s="13">
        <f>IF('Cashflows'!$A91="","",'Cashflows'!$C91+'Cashflows'!$D91-'Cashflows'!$E91)</f>
        <v/>
      </c>
      <c r="G91" s="14">
        <f>IF('Cashflows'!$A91="","",1/(1+'Cashflows'!$B$4)^'Cashflows'!$A91)</f>
        <v/>
      </c>
      <c r="H91" s="13">
        <f>IF('Cashflows'!$F91="","",'Cashflows'!$F91*'Cashflows'!$G91)</f>
        <v/>
      </c>
      <c r="I91" s="13">
        <f>IF('Cashflows'!$F91="","",SUM('Cashflows'!$F$8:'Cashflows'!$F91))</f>
        <v/>
      </c>
      <c r="J91" s="15">
        <f>IF('Cashflows'!$H91="","",IF('Cashflows'!$H91&gt;=0,"Positiver Barwert","Negativer Barwert"))</f>
        <v/>
      </c>
    </row>
    <row r="92">
      <c r="A92" s="7" t="n"/>
      <c r="B92" s="8" t="n"/>
      <c r="C92" s="9" t="n"/>
      <c r="D92" s="9" t="n"/>
      <c r="E92" s="9" t="n"/>
      <c r="F92" s="10">
        <f>IF('Cashflows'!$A92="","",'Cashflows'!$C92+'Cashflows'!$D92-'Cashflows'!$E92)</f>
        <v/>
      </c>
      <c r="G92" s="11">
        <f>IF('Cashflows'!$A92="","",1/(1+'Cashflows'!$B$4)^'Cashflows'!$A92)</f>
        <v/>
      </c>
      <c r="H92" s="10">
        <f>IF('Cashflows'!$F92="","",'Cashflows'!$F92*'Cashflows'!$G92)</f>
        <v/>
      </c>
      <c r="I92" s="10">
        <f>IF('Cashflows'!$F92="","",SUM('Cashflows'!$F$8:'Cashflows'!$F92))</f>
        <v/>
      </c>
      <c r="J92" s="12">
        <f>IF('Cashflows'!$H92="","",IF('Cashflows'!$H92&gt;=0,"Positiver Barwert","Negativer Barwert"))</f>
        <v/>
      </c>
    </row>
    <row r="93">
      <c r="A93" s="7" t="n"/>
      <c r="B93" s="8" t="n"/>
      <c r="C93" s="9" t="n"/>
      <c r="D93" s="9" t="n"/>
      <c r="E93" s="9" t="n"/>
      <c r="F93" s="13">
        <f>IF('Cashflows'!$A93="","",'Cashflows'!$C93+'Cashflows'!$D93-'Cashflows'!$E93)</f>
        <v/>
      </c>
      <c r="G93" s="14">
        <f>IF('Cashflows'!$A93="","",1/(1+'Cashflows'!$B$4)^'Cashflows'!$A93)</f>
        <v/>
      </c>
      <c r="H93" s="13">
        <f>IF('Cashflows'!$F93="","",'Cashflows'!$F93*'Cashflows'!$G93)</f>
        <v/>
      </c>
      <c r="I93" s="13">
        <f>IF('Cashflows'!$F93="","",SUM('Cashflows'!$F$8:'Cashflows'!$F93))</f>
        <v/>
      </c>
      <c r="J93" s="15">
        <f>IF('Cashflows'!$H93="","",IF('Cashflows'!$H93&gt;=0,"Positiver Barwert","Negativer Barwert"))</f>
        <v/>
      </c>
    </row>
    <row r="94">
      <c r="A94" s="7" t="n"/>
      <c r="B94" s="8" t="n"/>
      <c r="C94" s="9" t="n"/>
      <c r="D94" s="9" t="n"/>
      <c r="E94" s="9" t="n"/>
      <c r="F94" s="10">
        <f>IF('Cashflows'!$A94="","",'Cashflows'!$C94+'Cashflows'!$D94-'Cashflows'!$E94)</f>
        <v/>
      </c>
      <c r="G94" s="11">
        <f>IF('Cashflows'!$A94="","",1/(1+'Cashflows'!$B$4)^'Cashflows'!$A94)</f>
        <v/>
      </c>
      <c r="H94" s="10">
        <f>IF('Cashflows'!$F94="","",'Cashflows'!$F94*'Cashflows'!$G94)</f>
        <v/>
      </c>
      <c r="I94" s="10">
        <f>IF('Cashflows'!$F94="","",SUM('Cashflows'!$F$8:'Cashflows'!$F94))</f>
        <v/>
      </c>
      <c r="J94" s="12">
        <f>IF('Cashflows'!$H94="","",IF('Cashflows'!$H94&gt;=0,"Positiver Barwert","Negativer Barwert"))</f>
        <v/>
      </c>
    </row>
    <row r="95">
      <c r="A95" s="7" t="n"/>
      <c r="B95" s="8" t="n"/>
      <c r="C95" s="9" t="n"/>
      <c r="D95" s="9" t="n"/>
      <c r="E95" s="9" t="n"/>
      <c r="F95" s="13">
        <f>IF('Cashflows'!$A95="","",'Cashflows'!$C95+'Cashflows'!$D95-'Cashflows'!$E95)</f>
        <v/>
      </c>
      <c r="G95" s="14">
        <f>IF('Cashflows'!$A95="","",1/(1+'Cashflows'!$B$4)^'Cashflows'!$A95)</f>
        <v/>
      </c>
      <c r="H95" s="13">
        <f>IF('Cashflows'!$F95="","",'Cashflows'!$F95*'Cashflows'!$G95)</f>
        <v/>
      </c>
      <c r="I95" s="13">
        <f>IF('Cashflows'!$F95="","",SUM('Cashflows'!$F$8:'Cashflows'!$F95))</f>
        <v/>
      </c>
      <c r="J95" s="15">
        <f>IF('Cashflows'!$H95="","",IF('Cashflows'!$H95&gt;=0,"Positiver Barwert","Negativer Barwert"))</f>
        <v/>
      </c>
    </row>
    <row r="96">
      <c r="A96" s="7" t="n"/>
      <c r="B96" s="8" t="n"/>
      <c r="C96" s="9" t="n"/>
      <c r="D96" s="9" t="n"/>
      <c r="E96" s="9" t="n"/>
      <c r="F96" s="10">
        <f>IF('Cashflows'!$A96="","",'Cashflows'!$C96+'Cashflows'!$D96-'Cashflows'!$E96)</f>
        <v/>
      </c>
      <c r="G96" s="11">
        <f>IF('Cashflows'!$A96="","",1/(1+'Cashflows'!$B$4)^'Cashflows'!$A96)</f>
        <v/>
      </c>
      <c r="H96" s="10">
        <f>IF('Cashflows'!$F96="","",'Cashflows'!$F96*'Cashflows'!$G96)</f>
        <v/>
      </c>
      <c r="I96" s="10">
        <f>IF('Cashflows'!$F96="","",SUM('Cashflows'!$F$8:'Cashflows'!$F96))</f>
        <v/>
      </c>
      <c r="J96" s="12">
        <f>IF('Cashflows'!$H96="","",IF('Cashflows'!$H96&gt;=0,"Positiver Barwert","Negativer Barwert"))</f>
        <v/>
      </c>
    </row>
    <row r="97">
      <c r="A97" s="7" t="n"/>
      <c r="B97" s="8" t="n"/>
      <c r="C97" s="9" t="n"/>
      <c r="D97" s="9" t="n"/>
      <c r="E97" s="9" t="n"/>
      <c r="F97" s="13">
        <f>IF('Cashflows'!$A97="","",'Cashflows'!$C97+'Cashflows'!$D97-'Cashflows'!$E97)</f>
        <v/>
      </c>
      <c r="G97" s="14">
        <f>IF('Cashflows'!$A97="","",1/(1+'Cashflows'!$B$4)^'Cashflows'!$A97)</f>
        <v/>
      </c>
      <c r="H97" s="13">
        <f>IF('Cashflows'!$F97="","",'Cashflows'!$F97*'Cashflows'!$G97)</f>
        <v/>
      </c>
      <c r="I97" s="13">
        <f>IF('Cashflows'!$F97="","",SUM('Cashflows'!$F$8:'Cashflows'!$F97))</f>
        <v/>
      </c>
      <c r="J97" s="15">
        <f>IF('Cashflows'!$H97="","",IF('Cashflows'!$H97&gt;=0,"Positiver Barwert","Negativer Barwert"))</f>
        <v/>
      </c>
    </row>
    <row r="98">
      <c r="A98" s="7" t="n"/>
      <c r="B98" s="8" t="n"/>
      <c r="C98" s="9" t="n"/>
      <c r="D98" s="9" t="n"/>
      <c r="E98" s="9" t="n"/>
      <c r="F98" s="10">
        <f>IF('Cashflows'!$A98="","",'Cashflows'!$C98+'Cashflows'!$D98-'Cashflows'!$E98)</f>
        <v/>
      </c>
      <c r="G98" s="11">
        <f>IF('Cashflows'!$A98="","",1/(1+'Cashflows'!$B$4)^'Cashflows'!$A98)</f>
        <v/>
      </c>
      <c r="H98" s="10">
        <f>IF('Cashflows'!$F98="","",'Cashflows'!$F98*'Cashflows'!$G98)</f>
        <v/>
      </c>
      <c r="I98" s="10">
        <f>IF('Cashflows'!$F98="","",SUM('Cashflows'!$F$8:'Cashflows'!$F98))</f>
        <v/>
      </c>
      <c r="J98" s="12">
        <f>IF('Cashflows'!$H98="","",IF('Cashflows'!$H98&gt;=0,"Positiver Barwert","Negativer Barwert"))</f>
        <v/>
      </c>
    </row>
    <row r="99">
      <c r="A99" s="7" t="n"/>
      <c r="B99" s="8" t="n"/>
      <c r="C99" s="9" t="n"/>
      <c r="D99" s="9" t="n"/>
      <c r="E99" s="9" t="n"/>
      <c r="F99" s="13">
        <f>IF('Cashflows'!$A99="","",'Cashflows'!$C99+'Cashflows'!$D99-'Cashflows'!$E99)</f>
        <v/>
      </c>
      <c r="G99" s="14">
        <f>IF('Cashflows'!$A99="","",1/(1+'Cashflows'!$B$4)^'Cashflows'!$A99)</f>
        <v/>
      </c>
      <c r="H99" s="13">
        <f>IF('Cashflows'!$F99="","",'Cashflows'!$F99*'Cashflows'!$G99)</f>
        <v/>
      </c>
      <c r="I99" s="13">
        <f>IF('Cashflows'!$F99="","",SUM('Cashflows'!$F$8:'Cashflows'!$F99))</f>
        <v/>
      </c>
      <c r="J99" s="15">
        <f>IF('Cashflows'!$H99="","",IF('Cashflows'!$H99&gt;=0,"Positiver Barwert","Negativer Barwert"))</f>
        <v/>
      </c>
    </row>
    <row r="100">
      <c r="A100" s="7" t="n"/>
      <c r="B100" s="8" t="n"/>
      <c r="C100" s="9" t="n"/>
      <c r="D100" s="9" t="n"/>
      <c r="E100" s="9" t="n"/>
      <c r="F100" s="10">
        <f>IF('Cashflows'!$A100="","",'Cashflows'!$C100+'Cashflows'!$D100-'Cashflows'!$E100)</f>
        <v/>
      </c>
      <c r="G100" s="11">
        <f>IF('Cashflows'!$A100="","",1/(1+'Cashflows'!$B$4)^'Cashflows'!$A100)</f>
        <v/>
      </c>
      <c r="H100" s="10">
        <f>IF('Cashflows'!$F100="","",'Cashflows'!$F100*'Cashflows'!$G100)</f>
        <v/>
      </c>
      <c r="I100" s="10">
        <f>IF('Cashflows'!$F100="","",SUM('Cashflows'!$F$8:'Cashflows'!$F100))</f>
        <v/>
      </c>
      <c r="J100" s="12">
        <f>IF('Cashflows'!$H100="","",IF('Cashflows'!$H100&gt;=0,"Positiver Barwert","Negativer Barwert"))</f>
        <v/>
      </c>
    </row>
    <row r="101">
      <c r="A101" s="7" t="n"/>
      <c r="B101" s="8" t="n"/>
      <c r="C101" s="9" t="n"/>
      <c r="D101" s="9" t="n"/>
      <c r="E101" s="9" t="n"/>
      <c r="F101" s="13">
        <f>IF('Cashflows'!$A101="","",'Cashflows'!$C101+'Cashflows'!$D101-'Cashflows'!$E101)</f>
        <v/>
      </c>
      <c r="G101" s="14">
        <f>IF('Cashflows'!$A101="","",1/(1+'Cashflows'!$B$4)^'Cashflows'!$A101)</f>
        <v/>
      </c>
      <c r="H101" s="13">
        <f>IF('Cashflows'!$F101="","",'Cashflows'!$F101*'Cashflows'!$G101)</f>
        <v/>
      </c>
      <c r="I101" s="13">
        <f>IF('Cashflows'!$F101="","",SUM('Cashflows'!$F$8:'Cashflows'!$F101))</f>
        <v/>
      </c>
      <c r="J101" s="15">
        <f>IF('Cashflows'!$H101="","",IF('Cashflows'!$H101&gt;=0,"Positiver Barwert","Negativer Barwert"))</f>
        <v/>
      </c>
    </row>
    <row r="102">
      <c r="A102" s="7" t="n"/>
      <c r="B102" s="8" t="n"/>
      <c r="C102" s="9" t="n"/>
      <c r="D102" s="9" t="n"/>
      <c r="E102" s="9" t="n"/>
      <c r="F102" s="10">
        <f>IF('Cashflows'!$A102="","",'Cashflows'!$C102+'Cashflows'!$D102-'Cashflows'!$E102)</f>
        <v/>
      </c>
      <c r="G102" s="11">
        <f>IF('Cashflows'!$A102="","",1/(1+'Cashflows'!$B$4)^'Cashflows'!$A102)</f>
        <v/>
      </c>
      <c r="H102" s="10">
        <f>IF('Cashflows'!$F102="","",'Cashflows'!$F102*'Cashflows'!$G102)</f>
        <v/>
      </c>
      <c r="I102" s="10">
        <f>IF('Cashflows'!$F102="","",SUM('Cashflows'!$F$8:'Cashflows'!$F102))</f>
        <v/>
      </c>
      <c r="J102" s="12">
        <f>IF('Cashflows'!$H102="","",IF('Cashflows'!$H102&gt;=0,"Positiver Barwert","Negativer Barwert"))</f>
        <v/>
      </c>
    </row>
    <row r="103">
      <c r="A103" s="7" t="n"/>
      <c r="B103" s="8" t="n"/>
      <c r="C103" s="9" t="n"/>
      <c r="D103" s="9" t="n"/>
      <c r="E103" s="9" t="n"/>
      <c r="F103" s="13">
        <f>IF('Cashflows'!$A103="","",'Cashflows'!$C103+'Cashflows'!$D103-'Cashflows'!$E103)</f>
        <v/>
      </c>
      <c r="G103" s="14">
        <f>IF('Cashflows'!$A103="","",1/(1+'Cashflows'!$B$4)^'Cashflows'!$A103)</f>
        <v/>
      </c>
      <c r="H103" s="13">
        <f>IF('Cashflows'!$F103="","",'Cashflows'!$F103*'Cashflows'!$G103)</f>
        <v/>
      </c>
      <c r="I103" s="13">
        <f>IF('Cashflows'!$F103="","",SUM('Cashflows'!$F$8:'Cashflows'!$F103))</f>
        <v/>
      </c>
      <c r="J103" s="15">
        <f>IF('Cashflows'!$H103="","",IF('Cashflows'!$H103&gt;=0,"Positiver Barwert","Negativer Barwert"))</f>
        <v/>
      </c>
    </row>
    <row r="104">
      <c r="A104" s="7" t="n"/>
      <c r="B104" s="8" t="n"/>
      <c r="C104" s="9" t="n"/>
      <c r="D104" s="9" t="n"/>
      <c r="E104" s="9" t="n"/>
      <c r="F104" s="10">
        <f>IF('Cashflows'!$A104="","",'Cashflows'!$C104+'Cashflows'!$D104-'Cashflows'!$E104)</f>
        <v/>
      </c>
      <c r="G104" s="11">
        <f>IF('Cashflows'!$A104="","",1/(1+'Cashflows'!$B$4)^'Cashflows'!$A104)</f>
        <v/>
      </c>
      <c r="H104" s="10">
        <f>IF('Cashflows'!$F104="","",'Cashflows'!$F104*'Cashflows'!$G104)</f>
        <v/>
      </c>
      <c r="I104" s="10">
        <f>IF('Cashflows'!$F104="","",SUM('Cashflows'!$F$8:'Cashflows'!$F104))</f>
        <v/>
      </c>
      <c r="J104" s="12">
        <f>IF('Cashflows'!$H104="","",IF('Cashflows'!$H104&gt;=0,"Positiver Barwert","Negativer Barwert"))</f>
        <v/>
      </c>
    </row>
    <row r="105">
      <c r="A105" s="7" t="n"/>
      <c r="B105" s="8" t="n"/>
      <c r="C105" s="9" t="n"/>
      <c r="D105" s="9" t="n"/>
      <c r="E105" s="9" t="n"/>
      <c r="F105" s="13">
        <f>IF('Cashflows'!$A105="","",'Cashflows'!$C105+'Cashflows'!$D105-'Cashflows'!$E105)</f>
        <v/>
      </c>
      <c r="G105" s="14">
        <f>IF('Cashflows'!$A105="","",1/(1+'Cashflows'!$B$4)^'Cashflows'!$A105)</f>
        <v/>
      </c>
      <c r="H105" s="13">
        <f>IF('Cashflows'!$F105="","",'Cashflows'!$F105*'Cashflows'!$G105)</f>
        <v/>
      </c>
      <c r="I105" s="13">
        <f>IF('Cashflows'!$F105="","",SUM('Cashflows'!$F$8:'Cashflows'!$F105))</f>
        <v/>
      </c>
      <c r="J105" s="15">
        <f>IF('Cashflows'!$H105="","",IF('Cashflows'!$H105&gt;=0,"Positiver Barwert","Negativer Barwert"))</f>
        <v/>
      </c>
    </row>
    <row r="106">
      <c r="A106" s="7" t="n"/>
      <c r="B106" s="8" t="n"/>
      <c r="C106" s="9" t="n"/>
      <c r="D106" s="9" t="n"/>
      <c r="E106" s="9" t="n"/>
      <c r="F106" s="10">
        <f>IF('Cashflows'!$A106="","",'Cashflows'!$C106+'Cashflows'!$D106-'Cashflows'!$E106)</f>
        <v/>
      </c>
      <c r="G106" s="11">
        <f>IF('Cashflows'!$A106="","",1/(1+'Cashflows'!$B$4)^'Cashflows'!$A106)</f>
        <v/>
      </c>
      <c r="H106" s="10">
        <f>IF('Cashflows'!$F106="","",'Cashflows'!$F106*'Cashflows'!$G106)</f>
        <v/>
      </c>
      <c r="I106" s="10">
        <f>IF('Cashflows'!$F106="","",SUM('Cashflows'!$F$8:'Cashflows'!$F106))</f>
        <v/>
      </c>
      <c r="J106" s="12">
        <f>IF('Cashflows'!$H106="","",IF('Cashflows'!$H106&gt;=0,"Positiver Barwert","Negativer Barwert"))</f>
        <v/>
      </c>
    </row>
    <row r="107">
      <c r="A107" s="7" t="n"/>
      <c r="B107" s="8" t="n"/>
      <c r="C107" s="9" t="n"/>
      <c r="D107" s="9" t="n"/>
      <c r="E107" s="9" t="n"/>
      <c r="F107" s="13">
        <f>IF('Cashflows'!$A107="","",'Cashflows'!$C107+'Cashflows'!$D107-'Cashflows'!$E107)</f>
        <v/>
      </c>
      <c r="G107" s="14">
        <f>IF('Cashflows'!$A107="","",1/(1+'Cashflows'!$B$4)^'Cashflows'!$A107)</f>
        <v/>
      </c>
      <c r="H107" s="13">
        <f>IF('Cashflows'!$F107="","",'Cashflows'!$F107*'Cashflows'!$G107)</f>
        <v/>
      </c>
      <c r="I107" s="13">
        <f>IF('Cashflows'!$F107="","",SUM('Cashflows'!$F$8:'Cashflows'!$F107))</f>
        <v/>
      </c>
      <c r="J107" s="15">
        <f>IF('Cashflows'!$H107="","",IF('Cashflows'!$H107&gt;=0,"Positiver Barwert","Negativer Barwert"))</f>
        <v/>
      </c>
    </row>
    <row r="110">
      <c r="A110" s="16" t="inlineStr">
        <is>
          <t>Zusammenfassung</t>
        </is>
      </c>
    </row>
    <row r="111">
      <c r="A111" s="17" t="inlineStr">
        <is>
          <t>Kapitalwert</t>
        </is>
      </c>
      <c r="B111" s="18">
        <f>SUM('Cashflows'!$H$8:$H$107)</f>
        <v/>
      </c>
    </row>
    <row r="112">
      <c r="A112" s="17" t="inlineStr">
        <is>
          <t>Durchschnittlicher Nettozahlungsüberschuss</t>
        </is>
      </c>
      <c r="B112" s="18">
        <f>IFERROR(AVERAGE('Cashflows'!$F$8:$F$107),0)</f>
        <v/>
      </c>
    </row>
    <row r="113">
      <c r="A113" s="17" t="inlineStr">
        <is>
          <t>Anzahl positiver Barwerte</t>
        </is>
      </c>
      <c r="B113" s="19">
        <f>COUNTIF('Cashflows'!$H$8:$H$107,"&gt;0")</f>
        <v/>
      </c>
    </row>
    <row r="114">
      <c r="A114" s="17" t="inlineStr">
        <is>
          <t>Investitionsentscheidung</t>
        </is>
      </c>
      <c r="B114" s="20">
        <f>IF('Cashflows'!$B$111&gt;0,"Investition vorteilhaft","Investition nicht vorteilhaft")</f>
        <v/>
      </c>
    </row>
  </sheetData>
  <autoFilter ref="A7:J107"/>
  <mergeCells count="2">
    <mergeCell ref="A1:J1"/>
    <mergeCell ref="A2:J2"/>
  </mergeCells>
  <conditionalFormatting sqref="F8:F107">
    <cfRule type="expression" priority="1" dxfId="0">
      <formula>F8&gt;0</formula>
    </cfRule>
    <cfRule type="expression" priority="2" dxfId="1">
      <formula>F8&lt;0</formula>
    </cfRule>
  </conditionalFormatting>
  <conditionalFormatting sqref="H8:H107">
    <cfRule type="expression" priority="3" dxfId="0">
      <formula>H8&gt;0</formula>
    </cfRule>
    <cfRule type="expression" priority="4" dxfId="1">
      <formula>H8&lt;0</formula>
    </cfRule>
  </conditionalFormatting>
  <conditionalFormatting sqref="J8:J107">
    <cfRule type="expression" priority="5" dxfId="0">
      <formula>J8="Positiver Barwert"</formula>
    </cfRule>
    <cfRule type="expression" priority="6" dxfId="1">
      <formula>J8="Negativer Barwert"</formula>
    </cfRule>
  </conditionalFormatting>
  <conditionalFormatting sqref="B5">
    <cfRule type="expression" priority="7" dxfId="0">
      <formula>B5="Investition vorteilhaft"</formula>
    </cfRule>
    <cfRule type="expression" priority="8" dxfId="1">
      <formula>B5="Investition nicht vorteilhaft"</formula>
    </cfRule>
  </conditionalFormatting>
  <conditionalFormatting sqref="B111">
    <cfRule type="expression" priority="9" dxfId="0">
      <formula>B111&gt;0</formula>
    </cfRule>
    <cfRule type="expression" priority="10" dxfId="1">
      <formula>B111&lt;0</formula>
    </cfRule>
  </conditionalFormatting>
  <conditionalFormatting sqref="B114">
    <cfRule type="expression" priority="11" dxfId="0">
      <formula>B114="Investition vorteilhaft"</formula>
    </cfRule>
    <cfRule type="expression" priority="12" dxfId="1">
      <formula>B114="Investition nicht vorteilhaft"</formula>
    </cfRule>
  </conditionalFormatting>
  <dataValidations count="3">
    <dataValidation sqref="A8:A107" showErrorMessage="1" showInputMessage="1" allowBlank="1" type="whole" operator="between">
      <formula1>0</formula1>
      <formula2>99</formula2>
    </dataValidation>
    <dataValidation sqref="B8:B107" showErrorMessage="1" showInputMessage="1" allowBlank="1" type="date" operator="between">
      <formula1>DATE(2000,1,1)</formula1>
      <formula2>DATE(2100,12,31)</formula2>
    </dataValidation>
    <dataValidation sqref="C8:E107" showErrorMessage="1" showInputMessage="1" allowBlank="1" type="decimal" operator="between">
      <formula1>-10000000</formula1>
      <formula2>10000000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23" customWidth="1" min="3" max="3"/>
    <col width="28" customWidth="1" min="4" max="4"/>
    <col width="27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25" customHeight="1">
      <c r="A1" s="1" t="inlineStr">
        <is>
          <t>Dashboard – Kapitalwertmethode</t>
        </is>
      </c>
    </row>
    <row r="3">
      <c r="A3" s="16" t="inlineStr">
        <is>
          <t>Szenarioauswahl</t>
        </is>
      </c>
    </row>
    <row r="4">
      <c r="A4" s="21" t="inlineStr">
        <is>
          <t>Ausgewähltes Szenario</t>
        </is>
      </c>
      <c r="B4" s="22" t="inlineStr">
        <is>
          <t>Basis</t>
        </is>
      </c>
    </row>
    <row r="5">
      <c r="A5" s="21" t="inlineStr">
        <is>
          <t>Kalkulationszinssatz</t>
        </is>
      </c>
      <c r="B5" s="23">
        <f>IFERROR(VLOOKUP('Dashboard'!$B$4,'Dashboard'!$A$12:$C$14,3,FALSE),0)</f>
        <v/>
      </c>
    </row>
    <row r="7">
      <c r="A7" s="17" t="inlineStr">
        <is>
          <t>Anfangsinvestition</t>
        </is>
      </c>
      <c r="B7" s="18">
        <f>IF('Cashflows'!$C$8="","",'Cashflows'!$C$8)</f>
        <v/>
      </c>
      <c r="D7" s="17" t="inlineStr">
        <is>
          <t>Kalkulationszinssatz</t>
        </is>
      </c>
      <c r="E7" s="24">
        <f>'Dashboard'!$B$5</f>
        <v/>
      </c>
    </row>
    <row r="8">
      <c r="A8" s="17" t="inlineStr">
        <is>
          <t>Kapitalwert</t>
        </is>
      </c>
      <c r="B8" s="18">
        <f>SUM('Cashflows'!$H$8:$H$107)</f>
        <v/>
      </c>
      <c r="D8" s="17" t="inlineStr">
        <is>
          <t>Investitionsentscheidung</t>
        </is>
      </c>
      <c r="E8" s="25">
        <f>IF('Dashboard'!$B$8&gt;0,"Investition vorteilhaft","Investition nicht vorteilhaft")</f>
        <v/>
      </c>
    </row>
    <row r="9">
      <c r="A9" s="17" t="inlineStr">
        <is>
          <t>Durchschnittlicher Jahres-Cashflow</t>
        </is>
      </c>
      <c r="B9" s="18">
        <f>IFERROR(AVERAGE('Cashflows'!$F$8:$F$107),0)</f>
        <v/>
      </c>
      <c r="D9" s="17" t="inlineStr">
        <is>
          <t>Ergebnisstatus Cashflows</t>
        </is>
      </c>
      <c r="E9" s="25">
        <f>'Cashflows'!$B$5</f>
        <v/>
      </c>
    </row>
    <row r="10">
      <c r="A10" s="17" t="inlineStr">
        <is>
          <t>Anzahl positiver Perioden</t>
        </is>
      </c>
      <c r="B10" s="19">
        <f>COUNTIF('Cashflows'!$H$8:$H$107,"&gt;0")</f>
        <v/>
      </c>
    </row>
    <row r="11">
      <c r="A11" s="6" t="inlineStr">
        <is>
          <t>Szenario</t>
        </is>
      </c>
      <c r="B11" s="6" t="inlineStr">
        <is>
          <t>Beschreibung</t>
        </is>
      </c>
      <c r="C11" s="6" t="inlineStr">
        <is>
          <t>Kalkulationszinssatz</t>
        </is>
      </c>
    </row>
    <row r="12">
      <c r="A12" s="26" t="inlineStr">
        <is>
          <t>Basis</t>
        </is>
      </c>
      <c r="B12" s="26" t="inlineStr">
        <is>
          <t>Unternehmensstandard</t>
        </is>
      </c>
      <c r="C12" s="27" t="n">
        <v>0.06</v>
      </c>
    </row>
    <row r="13">
      <c r="A13" s="28" t="inlineStr">
        <is>
          <t>Vorsichtig</t>
        </is>
      </c>
      <c r="B13" s="28" t="inlineStr">
        <is>
          <t>Höheres Risiko</t>
        </is>
      </c>
      <c r="C13" s="29" t="n">
        <v>0.09</v>
      </c>
    </row>
    <row r="14">
      <c r="A14" s="26" t="inlineStr">
        <is>
          <t>Optimistisch</t>
        </is>
      </c>
      <c r="B14" s="26" t="inlineStr">
        <is>
          <t>Günstige Marktannahmen</t>
        </is>
      </c>
      <c r="C14" s="27" t="n">
        <v>0.04</v>
      </c>
    </row>
  </sheetData>
  <mergeCells count="1">
    <mergeCell ref="A1:J1"/>
  </mergeCells>
  <conditionalFormatting sqref="B8">
    <cfRule type="expression" priority="1" dxfId="0">
      <formula>B8&gt;0</formula>
    </cfRule>
    <cfRule type="expression" priority="2" dxfId="1">
      <formula>B8&lt;0</formula>
    </cfRule>
  </conditionalFormatting>
  <conditionalFormatting sqref="E8:E9">
    <cfRule type="expression" priority="3" dxfId="0">
      <formula>E8="Investition vorteilhaft"</formula>
    </cfRule>
    <cfRule type="expression" priority="4" dxfId="1">
      <formula>E8="Investition nicht vorteilhaft"</formula>
    </cfRule>
  </conditionalFormatting>
  <dataValidations count="1">
    <dataValidation sqref="B4" showErrorMessage="1" showInputMessage="1" allowBlank="0" type="list">
      <formula1>"Basis,Vorsichtig,Optimistisch"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25" customWidth="1" min="3" max="3"/>
  </cols>
  <sheetData>
    <row r="1" ht="25" customHeight="1">
      <c r="A1" s="1" t="inlineStr">
        <is>
          <t>Anleitung zur Kapitalwertmethode</t>
        </is>
      </c>
    </row>
    <row r="3">
      <c r="A3" s="16" t="inlineStr">
        <is>
          <t>Zweck der Arbeitsmappe</t>
        </is>
      </c>
    </row>
    <row r="4">
      <c r="A4" s="30" t="inlineStr">
        <is>
          <t>Diese Arbeitsmappe unterstützt die Investitionsbewertung einer Photovoltaikanlage mit der Kapitalwertmethode.</t>
        </is>
      </c>
      <c r="B4" s="31" t="n"/>
      <c r="C4" s="32" t="n"/>
    </row>
    <row r="6">
      <c r="A6" s="16" t="inlineStr">
        <is>
          <t>Arbeitsschritte</t>
        </is>
      </c>
    </row>
    <row r="7" ht="38" customHeight="1">
      <c r="A7" s="33" t="inlineStr">
        <is>
          <t>1</t>
        </is>
      </c>
      <c r="B7" s="34" t="inlineStr">
        <is>
          <t>Erfassen Sie im Blatt „Cashflows“ die Periode, das Datum, die Investition oder den Restwert sowie die Einzahlungen und Auszahlungen.</t>
        </is>
      </c>
      <c r="C7" s="32" t="n"/>
    </row>
    <row r="8" ht="38" customHeight="1">
      <c r="A8" s="33" t="inlineStr">
        <is>
          <t>2</t>
        </is>
      </c>
      <c r="B8" s="34" t="inlineStr">
        <is>
          <t>Wählen Sie im Blatt „Dashboard“ das Szenario Basis, Vorsichtig oder Optimistisch aus. Der Kalkulationszinssatz wird automatisch übernommen.</t>
        </is>
      </c>
      <c r="C8" s="32" t="n"/>
    </row>
    <row r="9" ht="38" customHeight="1">
      <c r="A9" s="33" t="inlineStr">
        <is>
          <t>3</t>
        </is>
      </c>
      <c r="B9" s="34" t="inlineStr">
        <is>
          <t>Interpretieren Sie den Kapitalwert: Ein Kapitalwert über 0 bedeutet, dass die Investition mehr als den Kalkulationszinssatz erwirtschaftet.</t>
        </is>
      </c>
      <c r="C9" s="32" t="n"/>
    </row>
    <row r="10" ht="38" customHeight="1">
      <c r="A10" s="33" t="inlineStr">
        <is>
          <t>4</t>
        </is>
      </c>
      <c r="B10" s="34" t="inlineStr">
        <is>
          <t>Ein Kapitalwert von 0 entspricht genau der Mindestverzinsung. Ein Kapitalwert unter 0 ist unter den zugrunde liegenden Annahmen nicht vorteilhaft.</t>
        </is>
      </c>
      <c r="C10" s="32" t="n"/>
    </row>
    <row r="12">
      <c r="A12" s="16" t="inlineStr">
        <is>
          <t>Blätter und Spalten</t>
        </is>
      </c>
    </row>
    <row r="13" ht="46" customHeight="1">
      <c r="A13" s="17" t="inlineStr">
        <is>
          <t>Cashflows</t>
        </is>
      </c>
      <c r="B13" s="34" t="inlineStr">
        <is>
          <t>Enthält die Eingabespalten Periode, Datum, Investition oder Restwert, Einzahlungen und Auszahlungen. Die Spalten Nettozahlungsüberschuss, Diskontierungsfaktor, Barwert, kumulierte Cashflows und Beurteilung werden automatisch berechnet.</t>
        </is>
      </c>
      <c r="C13" s="32" t="n"/>
    </row>
    <row r="14" ht="46" customHeight="1">
      <c r="A14" s="17" t="inlineStr">
        <is>
          <t>Dashboard</t>
        </is>
      </c>
      <c r="B14" s="34" t="inlineStr">
        <is>
          <t>Zeigt die Kennzahlen Anfangsinvestition, Kalkulationszinssatz, Kapitalwert, durchschnittlicher Jahres-Cashflow, Anzahl positiver Perioden und Investitionsentscheidung. Die Diagramme verwenden den gesamten vorbereiteten Eingabebereich.</t>
        </is>
      </c>
      <c r="C14" s="32" t="n"/>
    </row>
    <row r="15" ht="46" customHeight="1">
      <c r="A15" s="17" t="inlineStr">
        <is>
          <t>Anleitung</t>
        </is>
      </c>
      <c r="B15" s="34" t="inlineStr">
        <is>
          <t>Enthält die formalen Hinweise zur Bedienung und zur fachlichen Interpretation des Kapitalwerts.</t>
        </is>
      </c>
      <c r="C15" s="32" t="n"/>
    </row>
    <row r="17">
      <c r="A17" s="16" t="inlineStr">
        <is>
          <t>Hinweis</t>
        </is>
      </c>
    </row>
    <row r="18" ht="42" customHeight="1">
      <c r="A18" s="35" t="inlineStr">
        <is>
          <t>Alle Beträge sind netto ohne Umsatzsteuer erfasst. Die Arbeitsmappe ersetzt keine steuerliche Beratung und berücksichtigt keine Vorsteuer, Ertragsteuern, Finanzierungskosten oder Inflation.</t>
        </is>
      </c>
      <c r="B18" s="31" t="n"/>
      <c r="C18" s="32" t="n"/>
    </row>
  </sheetData>
  <mergeCells count="10">
    <mergeCell ref="A1:C1"/>
    <mergeCell ref="A4:C4"/>
    <mergeCell ref="B7:C7"/>
    <mergeCell ref="B8:C8"/>
    <mergeCell ref="B9:C9"/>
    <mergeCell ref="B10:C10"/>
    <mergeCell ref="B13:C13"/>
    <mergeCell ref="B14:C14"/>
    <mergeCell ref="B15:C15"/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2026-09-08T20:28:58Z</dcterms:created>
  <dcterms:modified xmlns:dcterms="http://purl.org/dc/terms/" xmlns:xsi="http://www.w3.org/2001/XMLSchema-instance" xsi:type="dcterms:W3CDTF">2026-09-08T20:28:58Z</dcterms:modified>
</cp:coreProperties>
</file>