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hungen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.##0,00 &quot;€&quot;"/>
    <numFmt numFmtId="167" formatCode="0,0 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2E3A47"/>
      <sz val="10"/>
    </font>
  </fonts>
  <fills count="7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D4A01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Einnahmen und Ausgaben nach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'Auswertung'!B14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'Auswertung'!$A$15:$A$26</f>
            </numRef>
          </cat>
          <val>
            <numRef>
              <f>'Auswertung'!$B$15:$B$26</f>
            </numRef>
          </val>
        </ser>
        <ser>
          <idx val="1"/>
          <order val="1"/>
          <tx>
            <strRef>
              <f>'Auswertung'!C14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'Auswertung'!$A$15:$A$26</f>
            </numRef>
          </cat>
          <val>
            <numRef>
              <f>'Auswertung'!$C$15:$C$26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Ausgaben nach Kategorie</a:t>
            </a:r>
          </a:p>
        </rich>
      </tx>
    </title>
    <plotArea>
      <pieChart>
        <varyColors val="1"/>
        <ser>
          <idx val="0"/>
          <order val="0"/>
          <tx>
            <strRef>
              <f>'Auswertung'!J14</f>
            </strRef>
          </tx>
          <spPr>
            <a:ln xmlns:a="http://schemas.openxmlformats.org/drawingml/2006/main">
              <a:prstDash val="solid"/>
            </a:ln>
          </spPr>
          <cat>
            <numRef>
              <f>'Auswertung'!$H$15:$H$22</f>
            </numRef>
          </cat>
          <val>
            <numRef>
              <f>'Auswertung'!$J$15:$J$22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Saldoentwicklung nach Buchungsdatum</a:t>
            </a:r>
          </a:p>
        </rich>
      </tx>
    </title>
    <plotArea>
      <lineChart>
        <grouping val="standard"/>
        <ser>
          <idx val="0"/>
          <order val="0"/>
          <tx>
            <strRef>
              <f>'Buchungen'!J2</f>
            </strRef>
          </tx>
          <spPr>
            <a:ln xmlns:a="http://schemas.openxmlformats.org/drawingml/2006/main">
              <a:solidFill>
                <a:srgbClr val="2E3A4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'Buchungen'!$B$3:$B$102</f>
            </numRef>
          </cat>
          <val>
            <numRef>
              <f>'Buchungen'!$J$3:$J$102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Buchungsdatum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28</row>
      <rowOff>0</rowOff>
    </from>
    <ext cx="55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28</row>
      <rowOff>0</rowOff>
    </from>
    <ext cx="486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45</row>
      <rowOff>0</rowOff>
    </from>
    <ext cx="82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KontoauszugTabelle" displayName="KontoauszugTabelle" ref="A2:M102" headerRowCount="1">
  <autoFilter ref="A2:M102"/>
  <tableColumns count="13">
    <tableColumn id="1" name="Buchungs-ID"/>
    <tableColumn id="2" name="Buchungsdatum"/>
    <tableColumn id="3" name="Wertstellung"/>
    <tableColumn id="4" name="Auftraggeber / Empfänger"/>
    <tableColumn id="5" name="Verwendungszweck"/>
    <tableColumn id="6" name="Kategoriecode"/>
    <tableColumn id="7" name="Kategorie"/>
    <tableColumn id="8" name="Einnahmen"/>
    <tableColumn id="9" name="Ausgaben"/>
    <tableColumn id="10" name="Saldo"/>
    <tableColumn id="11" name="Monat"/>
    <tableColumn id="12" name="Zahlungsart"/>
    <tableColumn id="13" name="Statu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35" customWidth="1" min="5" max="5"/>
    <col width="15" customWidth="1" min="6" max="6"/>
    <col width="20" customWidth="1" min="7" max="7"/>
    <col width="16" customWidth="1" min="8" max="8"/>
    <col width="16" customWidth="1" min="9" max="9"/>
    <col width="17" customWidth="1" min="10" max="10"/>
    <col width="13" customWidth="1" min="11" max="11"/>
    <col width="18" customWidth="1" min="12" max="12"/>
    <col width="14" customWidth="1" min="13" max="13"/>
  </cols>
  <sheetData>
    <row r="1" ht="28" customHeight="1">
      <c r="A1" s="1" t="inlineStr">
        <is>
          <t>Kontoauszug Excel – Buchungen</t>
        </is>
      </c>
    </row>
    <row r="2">
      <c r="A2" s="2" t="inlineStr">
        <is>
          <t>Buchungs-ID</t>
        </is>
      </c>
      <c r="B2" s="2" t="inlineStr">
        <is>
          <t>Buchungsdatum</t>
        </is>
      </c>
      <c r="C2" s="2" t="inlineStr">
        <is>
          <t>Wertstellung</t>
        </is>
      </c>
      <c r="D2" s="2" t="inlineStr">
        <is>
          <t>Auftraggeber / Empfänger</t>
        </is>
      </c>
      <c r="E2" s="2" t="inlineStr">
        <is>
          <t>Verwendungszweck</t>
        </is>
      </c>
      <c r="F2" s="2" t="inlineStr">
        <is>
          <t>Kategoriecode</t>
        </is>
      </c>
      <c r="G2" s="2" t="inlineStr">
        <is>
          <t>Kategorie</t>
        </is>
      </c>
      <c r="H2" s="2" t="inlineStr">
        <is>
          <t>Einnahmen</t>
        </is>
      </c>
      <c r="I2" s="2" t="inlineStr">
        <is>
          <t>Ausgaben</t>
        </is>
      </c>
      <c r="J2" s="2" t="inlineStr">
        <is>
          <t>Saldo</t>
        </is>
      </c>
      <c r="K2" s="2" t="inlineStr">
        <is>
          <t>Monat</t>
        </is>
      </c>
      <c r="L2" s="2" t="inlineStr">
        <is>
          <t>Zahlungsart</t>
        </is>
      </c>
      <c r="M2" s="2" t="inlineStr">
        <is>
          <t>Status</t>
        </is>
      </c>
    </row>
    <row r="3" ht="20" customHeight="1">
      <c r="A3" s="3" t="n">
        <v>1001</v>
      </c>
      <c r="B3" s="4" t="n">
        <v>46027</v>
      </c>
      <c r="C3" s="4" t="n">
        <v>46027</v>
      </c>
      <c r="D3" s="5" t="inlineStr">
        <is>
          <t>Anna Schmidt, Berlin</t>
        </is>
      </c>
      <c r="E3" s="5" t="inlineStr">
        <is>
          <t>Januargehalt 2026</t>
        </is>
      </c>
      <c r="F3" s="3" t="inlineStr">
        <is>
          <t>GEHALT</t>
        </is>
      </c>
      <c r="G3" s="6">
        <f>IF(A3="","",IFERROR(VLOOKUP(F3,'Auswertung'!$H$5:$I$12,2,FALSE),"Sonstiges"))</f>
        <v/>
      </c>
      <c r="H3" s="7" t="n">
        <v>3250</v>
      </c>
      <c r="I3" s="7" t="n"/>
      <c r="J3" s="8">
        <f>IF(A3="","",'Auswertung'!$B$3+SUM($H$3:H3)-SUM($I$3:I3))</f>
        <v/>
      </c>
      <c r="K3" s="6">
        <f>IF(B3="","",TEXT(B3,"MM.YYYY"))</f>
        <v/>
      </c>
      <c r="L3" s="3" t="inlineStr">
        <is>
          <t>Überweisung</t>
        </is>
      </c>
      <c r="M3" s="6">
        <f>IF(A3="","",IF(AND(H3&gt;0,I3=0),"Einnahme",IF(AND(I3&gt;0,H3=0),"Ausgabe","Prüfen")))</f>
        <v/>
      </c>
    </row>
    <row r="4" ht="20" customHeight="1">
      <c r="A4" s="3" t="n">
        <v>1002</v>
      </c>
      <c r="B4" s="4" t="n">
        <v>46029</v>
      </c>
      <c r="C4" s="4" t="n">
        <v>46029</v>
      </c>
      <c r="D4" s="5" t="inlineStr">
        <is>
          <t>Wohnbau München</t>
        </is>
      </c>
      <c r="E4" s="5" t="inlineStr">
        <is>
          <t>Miete Januar 2026</t>
        </is>
      </c>
      <c r="F4" s="3" t="inlineStr">
        <is>
          <t>MIETE</t>
        </is>
      </c>
      <c r="G4" s="9">
        <f>IF(A4="","",IFERROR(VLOOKUP(F4,'Auswertung'!$H$5:$I$12,2,FALSE),"Sonstiges"))</f>
        <v/>
      </c>
      <c r="H4" s="7" t="n"/>
      <c r="I4" s="7" t="n">
        <v>1150</v>
      </c>
      <c r="J4" s="10">
        <f>IF(A4="","",'Auswertung'!$B$3+SUM($H$3:H4)-SUM($I$3:I4))</f>
        <v/>
      </c>
      <c r="K4" s="9">
        <f>IF(B4="","",TEXT(B4,"MM.YYYY"))</f>
        <v/>
      </c>
      <c r="L4" s="3" t="inlineStr">
        <is>
          <t>Dauerauftrag</t>
        </is>
      </c>
      <c r="M4" s="9">
        <f>IF(A4="","",IF(AND(H4&gt;0,I4=0),"Einnahme",IF(AND(I4&gt;0,H4=0),"Ausgabe","Prüfen")))</f>
        <v/>
      </c>
    </row>
    <row r="5" ht="20" customHeight="1">
      <c r="A5" s="3" t="n">
        <v>1003</v>
      </c>
      <c r="B5" s="4" t="n">
        <v>46065</v>
      </c>
      <c r="C5" s="4" t="n">
        <v>46065</v>
      </c>
      <c r="D5" s="5" t="inlineStr">
        <is>
          <t>REWE Markt, Köln</t>
        </is>
      </c>
      <c r="E5" s="5" t="inlineStr">
        <is>
          <t>Wocheneinkauf</t>
        </is>
      </c>
      <c r="F5" s="3" t="inlineStr">
        <is>
          <t>LEBEN</t>
        </is>
      </c>
      <c r="G5" s="6">
        <f>IF(A5="","",IFERROR(VLOOKUP(F5,'Auswertung'!$H$5:$I$12,2,FALSE),"Sonstiges"))</f>
        <v/>
      </c>
      <c r="H5" s="7" t="n"/>
      <c r="I5" s="7" t="n">
        <v>86.45</v>
      </c>
      <c r="J5" s="8">
        <f>IF(A5="","",'Auswertung'!$B$3+SUM($H$3:H5)-SUM($I$3:I5))</f>
        <v/>
      </c>
      <c r="K5" s="6">
        <f>IF(B5="","",TEXT(B5,"MM.YYYY"))</f>
        <v/>
      </c>
      <c r="L5" s="3" t="inlineStr">
        <is>
          <t>Kartenzahlung</t>
        </is>
      </c>
      <c r="M5" s="6">
        <f>IF(A5="","",IF(AND(H5&gt;0,I5=0),"Einnahme",IF(AND(I5&gt;0,H5=0),"Ausgabe","Prüfen")))</f>
        <v/>
      </c>
    </row>
    <row r="6" ht="20" customHeight="1">
      <c r="A6" s="3" t="n">
        <v>1004</v>
      </c>
      <c r="B6" s="4" t="n">
        <v>46073</v>
      </c>
      <c r="C6" s="4" t="n">
        <v>46073</v>
      </c>
      <c r="D6" s="5" t="inlineStr">
        <is>
          <t>Deutschlandticket, Hamburg</t>
        </is>
      </c>
      <c r="E6" s="5" t="inlineStr">
        <is>
          <t>Deutschlandticket Februar</t>
        </is>
      </c>
      <c r="F6" s="3" t="inlineStr">
        <is>
          <t>MOBIL</t>
        </is>
      </c>
      <c r="G6" s="9">
        <f>IF(A6="","",IFERROR(VLOOKUP(F6,'Auswertung'!$H$5:$I$12,2,FALSE),"Sonstiges"))</f>
        <v/>
      </c>
      <c r="H6" s="7" t="n"/>
      <c r="I6" s="7" t="n">
        <v>49</v>
      </c>
      <c r="J6" s="10">
        <f>IF(A6="","",'Auswertung'!$B$3+SUM($H$3:H6)-SUM($I$3:I6))</f>
        <v/>
      </c>
      <c r="K6" s="9">
        <f>IF(B6="","",TEXT(B6,"MM.YYYY"))</f>
        <v/>
      </c>
      <c r="L6" s="3" t="inlineStr">
        <is>
          <t>Lastschrift</t>
        </is>
      </c>
      <c r="M6" s="9">
        <f>IF(A6="","",IF(AND(H6&gt;0,I6=0),"Einnahme",IF(AND(I6&gt;0,H6=0),"Ausgabe","Prüfen")))</f>
        <v/>
      </c>
    </row>
    <row r="7" ht="20" customHeight="1">
      <c r="A7" s="3" t="n">
        <v>1005</v>
      </c>
      <c r="B7" s="4" t="n">
        <v>46082</v>
      </c>
      <c r="C7" s="4" t="n">
        <v>46083</v>
      </c>
      <c r="D7" s="5" t="inlineStr">
        <is>
          <t>Felix Weber, Frankfurt</t>
        </is>
      </c>
      <c r="E7" s="5" t="inlineStr">
        <is>
          <t>Honorar Projektberatung</t>
        </is>
      </c>
      <c r="F7" s="3" t="inlineStr">
        <is>
          <t>NEBEN</t>
        </is>
      </c>
      <c r="G7" s="6">
        <f>IF(A7="","",IFERROR(VLOOKUP(F7,'Auswertung'!$H$5:$I$12,2,FALSE),"Sonstiges"))</f>
        <v/>
      </c>
      <c r="H7" s="7" t="n">
        <v>420</v>
      </c>
      <c r="I7" s="7" t="n"/>
      <c r="J7" s="8">
        <f>IF(A7="","",'Auswertung'!$B$3+SUM($H$3:H7)-SUM($I$3:I7))</f>
        <v/>
      </c>
      <c r="K7" s="6">
        <f>IF(B7="","",TEXT(B7,"MM.YYYY"))</f>
        <v/>
      </c>
      <c r="L7" s="3" t="inlineStr">
        <is>
          <t>Überweisung</t>
        </is>
      </c>
      <c r="M7" s="6">
        <f>IF(A7="","",IF(AND(H7&gt;0,I7=0),"Einnahme",IF(AND(I7&gt;0,H7=0),"Ausgabe","Prüfen")))</f>
        <v/>
      </c>
    </row>
    <row r="8" ht="20" customHeight="1">
      <c r="A8" s="3" t="n">
        <v>1006</v>
      </c>
      <c r="B8" s="4" t="n">
        <v>46096</v>
      </c>
      <c r="C8" s="4" t="n">
        <v>46096</v>
      </c>
      <c r="D8" s="5" t="inlineStr">
        <is>
          <t>Haftpflichtversicherung, Stuttgart</t>
        </is>
      </c>
      <c r="E8" s="5" t="inlineStr">
        <is>
          <t>Jahresbeitrag Haftpflicht</t>
        </is>
      </c>
      <c r="F8" s="3" t="inlineStr">
        <is>
          <t>VERS</t>
        </is>
      </c>
      <c r="G8" s="9">
        <f>IF(A8="","",IFERROR(VLOOKUP(F8,'Auswertung'!$H$5:$I$12,2,FALSE),"Sonstiges"))</f>
        <v/>
      </c>
      <c r="H8" s="7" t="n"/>
      <c r="I8" s="7" t="n">
        <v>74.8</v>
      </c>
      <c r="J8" s="10">
        <f>IF(A8="","",'Auswertung'!$B$3+SUM($H$3:H8)-SUM($I$3:I8))</f>
        <v/>
      </c>
      <c r="K8" s="9">
        <f>IF(B8="","",TEXT(B8,"MM.YYYY"))</f>
        <v/>
      </c>
      <c r="L8" s="3" t="inlineStr">
        <is>
          <t>Lastschrift</t>
        </is>
      </c>
      <c r="M8" s="9">
        <f>IF(A8="","",IF(AND(H8&gt;0,I8=0),"Einnahme",IF(AND(I8&gt;0,H8=0),"Ausgabe","Prüfen")))</f>
        <v/>
      </c>
    </row>
    <row r="9" ht="20" customHeight="1">
      <c r="A9" s="3" t="n">
        <v>1007</v>
      </c>
      <c r="B9" s="4" t="n">
        <v>46115</v>
      </c>
      <c r="C9" s="4" t="n">
        <v>46115</v>
      </c>
      <c r="D9" s="5" t="inlineStr">
        <is>
          <t>Restaurant Julia Wagner, Düsseldorf</t>
        </is>
      </c>
      <c r="E9" s="5" t="inlineStr">
        <is>
          <t>Restaurantbesuch</t>
        </is>
      </c>
      <c r="F9" s="3" t="inlineStr">
        <is>
          <t>FREIZEIT</t>
        </is>
      </c>
      <c r="G9" s="6">
        <f>IF(A9="","",IFERROR(VLOOKUP(F9,'Auswertung'!$H$5:$I$12,2,FALSE),"Sonstiges"))</f>
        <v/>
      </c>
      <c r="H9" s="7" t="n"/>
      <c r="I9" s="7" t="n">
        <v>58.9</v>
      </c>
      <c r="J9" s="8">
        <f>IF(A9="","",'Auswertung'!$B$3+SUM($H$3:H9)-SUM($I$3:I9))</f>
        <v/>
      </c>
      <c r="K9" s="6">
        <f>IF(B9="","",TEXT(B9,"MM.YYYY"))</f>
        <v/>
      </c>
      <c r="L9" s="3" t="inlineStr">
        <is>
          <t>Kartenzahlung</t>
        </is>
      </c>
      <c r="M9" s="6">
        <f>IF(A9="","",IF(AND(H9&gt;0,I9=0),"Einnahme",IF(AND(I9&gt;0,H9=0),"Ausgabe","Prüfen")))</f>
        <v/>
      </c>
    </row>
    <row r="10" ht="20" customHeight="1">
      <c r="A10" s="3" t="n">
        <v>1008</v>
      </c>
      <c r="B10" s="4" t="n">
        <v>46158</v>
      </c>
      <c r="C10" s="4" t="n">
        <v>46158</v>
      </c>
      <c r="D10" s="5" t="inlineStr">
        <is>
          <t>Onlinehandel Leipzig</t>
        </is>
      </c>
      <c r="E10" s="5" t="inlineStr">
        <is>
          <t>Rückerstattung Bestellung</t>
        </is>
      </c>
      <c r="F10" s="3" t="inlineStr">
        <is>
          <t>SONST</t>
        </is>
      </c>
      <c r="G10" s="9">
        <f>IF(A10="","",IFERROR(VLOOKUP(F10,'Auswertung'!$H$5:$I$12,2,FALSE),"Sonstiges"))</f>
        <v/>
      </c>
      <c r="H10" s="7" t="n">
        <v>129.99</v>
      </c>
      <c r="I10" s="7" t="n"/>
      <c r="J10" s="10">
        <f>IF(A10="","",'Auswertung'!$B$3+SUM($H$3:H10)-SUM($I$3:I10))</f>
        <v/>
      </c>
      <c r="K10" s="9">
        <f>IF(B10="","",TEXT(B10,"MM.YYYY"))</f>
        <v/>
      </c>
      <c r="L10" s="3" t="inlineStr">
        <is>
          <t>Überweisung</t>
        </is>
      </c>
      <c r="M10" s="9">
        <f>IF(A10="","",IF(AND(H10&gt;0,I10=0),"Einnahme",IF(AND(I10&gt;0,H10=0),"Ausgabe","Prüfen")))</f>
        <v/>
      </c>
    </row>
    <row r="11" ht="20" customHeight="1">
      <c r="A11" s="3" t="n">
        <v>1009</v>
      </c>
      <c r="B11" s="4" t="n">
        <v>46201</v>
      </c>
      <c r="C11" s="4" t="n">
        <v>46201</v>
      </c>
      <c r="D11" s="5" t="inlineStr">
        <is>
          <t>Konzertticket Dortmund</t>
        </is>
      </c>
      <c r="E11" s="5" t="inlineStr">
        <is>
          <t>Konzertkarte Sommer</t>
        </is>
      </c>
      <c r="F11" s="3" t="inlineStr">
        <is>
          <t>FREIZEIT</t>
        </is>
      </c>
      <c r="G11" s="6">
        <f>IF(A11="","",IFERROR(VLOOKUP(F11,'Auswertung'!$H$5:$I$12,2,FALSE),"Sonstiges"))</f>
        <v/>
      </c>
      <c r="H11" s="7" t="n"/>
      <c r="I11" s="7" t="n">
        <v>95</v>
      </c>
      <c r="J11" s="8">
        <f>IF(A11="","",'Auswertung'!$B$3+SUM($H$3:H11)-SUM($I$3:I11))</f>
        <v/>
      </c>
      <c r="K11" s="6">
        <f>IF(B11="","",TEXT(B11,"MM.YYYY"))</f>
        <v/>
      </c>
      <c r="L11" s="3" t="inlineStr">
        <is>
          <t>Kartenzahlung</t>
        </is>
      </c>
      <c r="M11" s="6">
        <f>IF(A11="","",IF(AND(H11&gt;0,I11=0),"Einnahme",IF(AND(I11&gt;0,H11=0),"Ausgabe","Prüfen")))</f>
        <v/>
      </c>
    </row>
    <row r="12" ht="20" customHeight="1">
      <c r="A12" s="3" t="n"/>
      <c r="B12" s="4" t="n"/>
      <c r="C12" s="4" t="n"/>
      <c r="D12" s="5" t="n"/>
      <c r="E12" s="5" t="n"/>
      <c r="F12" s="3" t="n"/>
      <c r="G12" s="9">
        <f>IF(A12="","",IFERROR(VLOOKUP(F12,'Auswertung'!$H$5:$I$12,2,FALSE),"Sonstiges"))</f>
        <v/>
      </c>
      <c r="H12" s="7" t="n"/>
      <c r="I12" s="7" t="n"/>
      <c r="J12" s="10">
        <f>IF(A12="","",'Auswertung'!$B$3+SUM($H$3:H12)-SUM($I$3:I12))</f>
        <v/>
      </c>
      <c r="K12" s="9">
        <f>IF(B12="","",TEXT(B12,"MM.YYYY"))</f>
        <v/>
      </c>
      <c r="L12" s="3" t="n"/>
      <c r="M12" s="9">
        <f>IF(A12="","",IF(AND(H12&gt;0,I12=0),"Einnahme",IF(AND(I12&gt;0,H12=0),"Ausgabe","Prüfen")))</f>
        <v/>
      </c>
    </row>
    <row r="13" ht="20" customHeight="1">
      <c r="A13" s="3" t="n"/>
      <c r="B13" s="4" t="n"/>
      <c r="C13" s="4" t="n"/>
      <c r="D13" s="5" t="n"/>
      <c r="E13" s="5" t="n"/>
      <c r="F13" s="3" t="n"/>
      <c r="G13" s="6">
        <f>IF(A13="","",IFERROR(VLOOKUP(F13,'Auswertung'!$H$5:$I$12,2,FALSE),"Sonstiges"))</f>
        <v/>
      </c>
      <c r="H13" s="7" t="n"/>
      <c r="I13" s="7" t="n"/>
      <c r="J13" s="8">
        <f>IF(A13="","",'Auswertung'!$B$3+SUM($H$3:H13)-SUM($I$3:I13))</f>
        <v/>
      </c>
      <c r="K13" s="6">
        <f>IF(B13="","",TEXT(B13,"MM.YYYY"))</f>
        <v/>
      </c>
      <c r="L13" s="3" t="n"/>
      <c r="M13" s="6">
        <f>IF(A13="","",IF(AND(H13&gt;0,I13=0),"Einnahme",IF(AND(I13&gt;0,H13=0),"Ausgabe","Prüfen")))</f>
        <v/>
      </c>
    </row>
    <row r="14" ht="20" customHeight="1">
      <c r="A14" s="3" t="n"/>
      <c r="B14" s="4" t="n"/>
      <c r="C14" s="4" t="n"/>
      <c r="D14" s="5" t="n"/>
      <c r="E14" s="5" t="n"/>
      <c r="F14" s="3" t="n"/>
      <c r="G14" s="9">
        <f>IF(A14="","",IFERROR(VLOOKUP(F14,'Auswertung'!$H$5:$I$12,2,FALSE),"Sonstiges"))</f>
        <v/>
      </c>
      <c r="H14" s="7" t="n"/>
      <c r="I14" s="7" t="n"/>
      <c r="J14" s="10">
        <f>IF(A14="","",'Auswertung'!$B$3+SUM($H$3:H14)-SUM($I$3:I14))</f>
        <v/>
      </c>
      <c r="K14" s="9">
        <f>IF(B14="","",TEXT(B14,"MM.YYYY"))</f>
        <v/>
      </c>
      <c r="L14" s="3" t="n"/>
      <c r="M14" s="9">
        <f>IF(A14="","",IF(AND(H14&gt;0,I14=0),"Einnahme",IF(AND(I14&gt;0,H14=0),"Ausgabe","Prüfen")))</f>
        <v/>
      </c>
    </row>
    <row r="15" ht="20" customHeight="1">
      <c r="A15" s="3" t="n"/>
      <c r="B15" s="4" t="n"/>
      <c r="C15" s="4" t="n"/>
      <c r="D15" s="5" t="n"/>
      <c r="E15" s="5" t="n"/>
      <c r="F15" s="3" t="n"/>
      <c r="G15" s="6">
        <f>IF(A15="","",IFERROR(VLOOKUP(F15,'Auswertung'!$H$5:$I$12,2,FALSE),"Sonstiges"))</f>
        <v/>
      </c>
      <c r="H15" s="7" t="n"/>
      <c r="I15" s="7" t="n"/>
      <c r="J15" s="8">
        <f>IF(A15="","",'Auswertung'!$B$3+SUM($H$3:H15)-SUM($I$3:I15))</f>
        <v/>
      </c>
      <c r="K15" s="6">
        <f>IF(B15="","",TEXT(B15,"MM.YYYY"))</f>
        <v/>
      </c>
      <c r="L15" s="3" t="n"/>
      <c r="M15" s="6">
        <f>IF(A15="","",IF(AND(H15&gt;0,I15=0),"Einnahme",IF(AND(I15&gt;0,H15=0),"Ausgabe","Prüfen")))</f>
        <v/>
      </c>
    </row>
    <row r="16" ht="20" customHeight="1">
      <c r="A16" s="3" t="n"/>
      <c r="B16" s="4" t="n"/>
      <c r="C16" s="4" t="n"/>
      <c r="D16" s="5" t="n"/>
      <c r="E16" s="5" t="n"/>
      <c r="F16" s="3" t="n"/>
      <c r="G16" s="9">
        <f>IF(A16="","",IFERROR(VLOOKUP(F16,'Auswertung'!$H$5:$I$12,2,FALSE),"Sonstiges"))</f>
        <v/>
      </c>
      <c r="H16" s="7" t="n"/>
      <c r="I16" s="7" t="n"/>
      <c r="J16" s="10">
        <f>IF(A16="","",'Auswertung'!$B$3+SUM($H$3:H16)-SUM($I$3:I16))</f>
        <v/>
      </c>
      <c r="K16" s="9">
        <f>IF(B16="","",TEXT(B16,"MM.YYYY"))</f>
        <v/>
      </c>
      <c r="L16" s="3" t="n"/>
      <c r="M16" s="9">
        <f>IF(A16="","",IF(AND(H16&gt;0,I16=0),"Einnahme",IF(AND(I16&gt;0,H16=0),"Ausgabe","Prüfen")))</f>
        <v/>
      </c>
    </row>
    <row r="17" ht="20" customHeight="1">
      <c r="A17" s="3" t="n"/>
      <c r="B17" s="4" t="n"/>
      <c r="C17" s="4" t="n"/>
      <c r="D17" s="5" t="n"/>
      <c r="E17" s="5" t="n"/>
      <c r="F17" s="3" t="n"/>
      <c r="G17" s="6">
        <f>IF(A17="","",IFERROR(VLOOKUP(F17,'Auswertung'!$H$5:$I$12,2,FALSE),"Sonstiges"))</f>
        <v/>
      </c>
      <c r="H17" s="7" t="n"/>
      <c r="I17" s="7" t="n"/>
      <c r="J17" s="8">
        <f>IF(A17="","",'Auswertung'!$B$3+SUM($H$3:H17)-SUM($I$3:I17))</f>
        <v/>
      </c>
      <c r="K17" s="6">
        <f>IF(B17="","",TEXT(B17,"MM.YYYY"))</f>
        <v/>
      </c>
      <c r="L17" s="3" t="n"/>
      <c r="M17" s="6">
        <f>IF(A17="","",IF(AND(H17&gt;0,I17=0),"Einnahme",IF(AND(I17&gt;0,H17=0),"Ausgabe","Prüfen")))</f>
        <v/>
      </c>
    </row>
    <row r="18" ht="20" customHeight="1">
      <c r="A18" s="3" t="n"/>
      <c r="B18" s="4" t="n"/>
      <c r="C18" s="4" t="n"/>
      <c r="D18" s="5" t="n"/>
      <c r="E18" s="5" t="n"/>
      <c r="F18" s="3" t="n"/>
      <c r="G18" s="9">
        <f>IF(A18="","",IFERROR(VLOOKUP(F18,'Auswertung'!$H$5:$I$12,2,FALSE),"Sonstiges"))</f>
        <v/>
      </c>
      <c r="H18" s="7" t="n"/>
      <c r="I18" s="7" t="n"/>
      <c r="J18" s="10">
        <f>IF(A18="","",'Auswertung'!$B$3+SUM($H$3:H18)-SUM($I$3:I18))</f>
        <v/>
      </c>
      <c r="K18" s="9">
        <f>IF(B18="","",TEXT(B18,"MM.YYYY"))</f>
        <v/>
      </c>
      <c r="L18" s="3" t="n"/>
      <c r="M18" s="9">
        <f>IF(A18="","",IF(AND(H18&gt;0,I18=0),"Einnahme",IF(AND(I18&gt;0,H18=0),"Ausgabe","Prüfen")))</f>
        <v/>
      </c>
    </row>
    <row r="19" ht="20" customHeight="1">
      <c r="A19" s="3" t="n"/>
      <c r="B19" s="4" t="n"/>
      <c r="C19" s="4" t="n"/>
      <c r="D19" s="5" t="n"/>
      <c r="E19" s="5" t="n"/>
      <c r="F19" s="3" t="n"/>
      <c r="G19" s="6">
        <f>IF(A19="","",IFERROR(VLOOKUP(F19,'Auswertung'!$H$5:$I$12,2,FALSE),"Sonstiges"))</f>
        <v/>
      </c>
      <c r="H19" s="7" t="n"/>
      <c r="I19" s="7" t="n"/>
      <c r="J19" s="8">
        <f>IF(A19="","",'Auswertung'!$B$3+SUM($H$3:H19)-SUM($I$3:I19))</f>
        <v/>
      </c>
      <c r="K19" s="6">
        <f>IF(B19="","",TEXT(B19,"MM.YYYY"))</f>
        <v/>
      </c>
      <c r="L19" s="3" t="n"/>
      <c r="M19" s="6">
        <f>IF(A19="","",IF(AND(H19&gt;0,I19=0),"Einnahme",IF(AND(I19&gt;0,H19=0),"Ausgabe","Prüfen")))</f>
        <v/>
      </c>
    </row>
    <row r="20" ht="20" customHeight="1">
      <c r="A20" s="3" t="n"/>
      <c r="B20" s="4" t="n"/>
      <c r="C20" s="4" t="n"/>
      <c r="D20" s="5" t="n"/>
      <c r="E20" s="5" t="n"/>
      <c r="F20" s="3" t="n"/>
      <c r="G20" s="9">
        <f>IF(A20="","",IFERROR(VLOOKUP(F20,'Auswertung'!$H$5:$I$12,2,FALSE),"Sonstiges"))</f>
        <v/>
      </c>
      <c r="H20" s="7" t="n"/>
      <c r="I20" s="7" t="n"/>
      <c r="J20" s="10">
        <f>IF(A20="","",'Auswertung'!$B$3+SUM($H$3:H20)-SUM($I$3:I20))</f>
        <v/>
      </c>
      <c r="K20" s="9">
        <f>IF(B20="","",TEXT(B20,"MM.YYYY"))</f>
        <v/>
      </c>
      <c r="L20" s="3" t="n"/>
      <c r="M20" s="9">
        <f>IF(A20="","",IF(AND(H20&gt;0,I20=0),"Einnahme",IF(AND(I20&gt;0,H20=0),"Ausgabe","Prüfen")))</f>
        <v/>
      </c>
    </row>
    <row r="21" ht="20" customHeight="1">
      <c r="A21" s="3" t="n"/>
      <c r="B21" s="4" t="n"/>
      <c r="C21" s="4" t="n"/>
      <c r="D21" s="5" t="n"/>
      <c r="E21" s="5" t="n"/>
      <c r="F21" s="3" t="n"/>
      <c r="G21" s="6">
        <f>IF(A21="","",IFERROR(VLOOKUP(F21,'Auswertung'!$H$5:$I$12,2,FALSE),"Sonstiges"))</f>
        <v/>
      </c>
      <c r="H21" s="7" t="n"/>
      <c r="I21" s="7" t="n"/>
      <c r="J21" s="8">
        <f>IF(A21="","",'Auswertung'!$B$3+SUM($H$3:H21)-SUM($I$3:I21))</f>
        <v/>
      </c>
      <c r="K21" s="6">
        <f>IF(B21="","",TEXT(B21,"MM.YYYY"))</f>
        <v/>
      </c>
      <c r="L21" s="3" t="n"/>
      <c r="M21" s="6">
        <f>IF(A21="","",IF(AND(H21&gt;0,I21=0),"Einnahme",IF(AND(I21&gt;0,H21=0),"Ausgabe","Prüfen")))</f>
        <v/>
      </c>
    </row>
    <row r="22" ht="20" customHeight="1">
      <c r="A22" s="3" t="n"/>
      <c r="B22" s="4" t="n"/>
      <c r="C22" s="4" t="n"/>
      <c r="D22" s="5" t="n"/>
      <c r="E22" s="5" t="n"/>
      <c r="F22" s="3" t="n"/>
      <c r="G22" s="9">
        <f>IF(A22="","",IFERROR(VLOOKUP(F22,'Auswertung'!$H$5:$I$12,2,FALSE),"Sonstiges"))</f>
        <v/>
      </c>
      <c r="H22" s="7" t="n"/>
      <c r="I22" s="7" t="n"/>
      <c r="J22" s="10">
        <f>IF(A22="","",'Auswertung'!$B$3+SUM($H$3:H22)-SUM($I$3:I22))</f>
        <v/>
      </c>
      <c r="K22" s="9">
        <f>IF(B22="","",TEXT(B22,"MM.YYYY"))</f>
        <v/>
      </c>
      <c r="L22" s="3" t="n"/>
      <c r="M22" s="9">
        <f>IF(A22="","",IF(AND(H22&gt;0,I22=0),"Einnahme",IF(AND(I22&gt;0,H22=0),"Ausgabe","Prüfen")))</f>
        <v/>
      </c>
    </row>
    <row r="23" ht="20" customHeight="1">
      <c r="A23" s="3" t="n"/>
      <c r="B23" s="4" t="n"/>
      <c r="C23" s="4" t="n"/>
      <c r="D23" s="5" t="n"/>
      <c r="E23" s="5" t="n"/>
      <c r="F23" s="3" t="n"/>
      <c r="G23" s="6">
        <f>IF(A23="","",IFERROR(VLOOKUP(F23,'Auswertung'!$H$5:$I$12,2,FALSE),"Sonstiges"))</f>
        <v/>
      </c>
      <c r="H23" s="7" t="n"/>
      <c r="I23" s="7" t="n"/>
      <c r="J23" s="8">
        <f>IF(A23="","",'Auswertung'!$B$3+SUM($H$3:H23)-SUM($I$3:I23))</f>
        <v/>
      </c>
      <c r="K23" s="6">
        <f>IF(B23="","",TEXT(B23,"MM.YYYY"))</f>
        <v/>
      </c>
      <c r="L23" s="3" t="n"/>
      <c r="M23" s="6">
        <f>IF(A23="","",IF(AND(H23&gt;0,I23=0),"Einnahme",IF(AND(I23&gt;0,H23=0),"Ausgabe","Prüfen")))</f>
        <v/>
      </c>
    </row>
    <row r="24" ht="20" customHeight="1">
      <c r="A24" s="3" t="n"/>
      <c r="B24" s="4" t="n"/>
      <c r="C24" s="4" t="n"/>
      <c r="D24" s="5" t="n"/>
      <c r="E24" s="5" t="n"/>
      <c r="F24" s="3" t="n"/>
      <c r="G24" s="9">
        <f>IF(A24="","",IFERROR(VLOOKUP(F24,'Auswertung'!$H$5:$I$12,2,FALSE),"Sonstiges"))</f>
        <v/>
      </c>
      <c r="H24" s="7" t="n"/>
      <c r="I24" s="7" t="n"/>
      <c r="J24" s="10">
        <f>IF(A24="","",'Auswertung'!$B$3+SUM($H$3:H24)-SUM($I$3:I24))</f>
        <v/>
      </c>
      <c r="K24" s="9">
        <f>IF(B24="","",TEXT(B24,"MM.YYYY"))</f>
        <v/>
      </c>
      <c r="L24" s="3" t="n"/>
      <c r="M24" s="9">
        <f>IF(A24="","",IF(AND(H24&gt;0,I24=0),"Einnahme",IF(AND(I24&gt;0,H24=0),"Ausgabe","Prüfen")))</f>
        <v/>
      </c>
    </row>
    <row r="25" ht="20" customHeight="1">
      <c r="A25" s="3" t="n"/>
      <c r="B25" s="4" t="n"/>
      <c r="C25" s="4" t="n"/>
      <c r="D25" s="5" t="n"/>
      <c r="E25" s="5" t="n"/>
      <c r="F25" s="3" t="n"/>
      <c r="G25" s="6">
        <f>IF(A25="","",IFERROR(VLOOKUP(F25,'Auswertung'!$H$5:$I$12,2,FALSE),"Sonstiges"))</f>
        <v/>
      </c>
      <c r="H25" s="7" t="n"/>
      <c r="I25" s="7" t="n"/>
      <c r="J25" s="8">
        <f>IF(A25="","",'Auswertung'!$B$3+SUM($H$3:H25)-SUM($I$3:I25))</f>
        <v/>
      </c>
      <c r="K25" s="6">
        <f>IF(B25="","",TEXT(B25,"MM.YYYY"))</f>
        <v/>
      </c>
      <c r="L25" s="3" t="n"/>
      <c r="M25" s="6">
        <f>IF(A25="","",IF(AND(H25&gt;0,I25=0),"Einnahme",IF(AND(I25&gt;0,H25=0),"Ausgabe","Prüfen")))</f>
        <v/>
      </c>
    </row>
    <row r="26" ht="20" customHeight="1">
      <c r="A26" s="3" t="n"/>
      <c r="B26" s="4" t="n"/>
      <c r="C26" s="4" t="n"/>
      <c r="D26" s="5" t="n"/>
      <c r="E26" s="5" t="n"/>
      <c r="F26" s="3" t="n"/>
      <c r="G26" s="9">
        <f>IF(A26="","",IFERROR(VLOOKUP(F26,'Auswertung'!$H$5:$I$12,2,FALSE),"Sonstiges"))</f>
        <v/>
      </c>
      <c r="H26" s="7" t="n"/>
      <c r="I26" s="7" t="n"/>
      <c r="J26" s="10">
        <f>IF(A26="","",'Auswertung'!$B$3+SUM($H$3:H26)-SUM($I$3:I26))</f>
        <v/>
      </c>
      <c r="K26" s="9">
        <f>IF(B26="","",TEXT(B26,"MM.YYYY"))</f>
        <v/>
      </c>
      <c r="L26" s="3" t="n"/>
      <c r="M26" s="9">
        <f>IF(A26="","",IF(AND(H26&gt;0,I26=0),"Einnahme",IF(AND(I26&gt;0,H26=0),"Ausgabe","Prüfen")))</f>
        <v/>
      </c>
    </row>
    <row r="27" ht="20" customHeight="1">
      <c r="A27" s="3" t="n"/>
      <c r="B27" s="4" t="n"/>
      <c r="C27" s="4" t="n"/>
      <c r="D27" s="5" t="n"/>
      <c r="E27" s="5" t="n"/>
      <c r="F27" s="3" t="n"/>
      <c r="G27" s="6">
        <f>IF(A27="","",IFERROR(VLOOKUP(F27,'Auswertung'!$H$5:$I$12,2,FALSE),"Sonstiges"))</f>
        <v/>
      </c>
      <c r="H27" s="7" t="n"/>
      <c r="I27" s="7" t="n"/>
      <c r="J27" s="8">
        <f>IF(A27="","",'Auswertung'!$B$3+SUM($H$3:H27)-SUM($I$3:I27))</f>
        <v/>
      </c>
      <c r="K27" s="6">
        <f>IF(B27="","",TEXT(B27,"MM.YYYY"))</f>
        <v/>
      </c>
      <c r="L27" s="3" t="n"/>
      <c r="M27" s="6">
        <f>IF(A27="","",IF(AND(H27&gt;0,I27=0),"Einnahme",IF(AND(I27&gt;0,H27=0),"Ausgabe","Prüfen")))</f>
        <v/>
      </c>
    </row>
    <row r="28" ht="20" customHeight="1">
      <c r="A28" s="3" t="n"/>
      <c r="B28" s="4" t="n"/>
      <c r="C28" s="4" t="n"/>
      <c r="D28" s="5" t="n"/>
      <c r="E28" s="5" t="n"/>
      <c r="F28" s="3" t="n"/>
      <c r="G28" s="9">
        <f>IF(A28="","",IFERROR(VLOOKUP(F28,'Auswertung'!$H$5:$I$12,2,FALSE),"Sonstiges"))</f>
        <v/>
      </c>
      <c r="H28" s="7" t="n"/>
      <c r="I28" s="7" t="n"/>
      <c r="J28" s="10">
        <f>IF(A28="","",'Auswertung'!$B$3+SUM($H$3:H28)-SUM($I$3:I28))</f>
        <v/>
      </c>
      <c r="K28" s="9">
        <f>IF(B28="","",TEXT(B28,"MM.YYYY"))</f>
        <v/>
      </c>
      <c r="L28" s="3" t="n"/>
      <c r="M28" s="9">
        <f>IF(A28="","",IF(AND(H28&gt;0,I28=0),"Einnahme",IF(AND(I28&gt;0,H28=0),"Ausgabe","Prüfen")))</f>
        <v/>
      </c>
    </row>
    <row r="29" ht="20" customHeight="1">
      <c r="A29" s="3" t="n"/>
      <c r="B29" s="4" t="n"/>
      <c r="C29" s="4" t="n"/>
      <c r="D29" s="5" t="n"/>
      <c r="E29" s="5" t="n"/>
      <c r="F29" s="3" t="n"/>
      <c r="G29" s="6">
        <f>IF(A29="","",IFERROR(VLOOKUP(F29,'Auswertung'!$H$5:$I$12,2,FALSE),"Sonstiges"))</f>
        <v/>
      </c>
      <c r="H29" s="7" t="n"/>
      <c r="I29" s="7" t="n"/>
      <c r="J29" s="8">
        <f>IF(A29="","",'Auswertung'!$B$3+SUM($H$3:H29)-SUM($I$3:I29))</f>
        <v/>
      </c>
      <c r="K29" s="6">
        <f>IF(B29="","",TEXT(B29,"MM.YYYY"))</f>
        <v/>
      </c>
      <c r="L29" s="3" t="n"/>
      <c r="M29" s="6">
        <f>IF(A29="","",IF(AND(H29&gt;0,I29=0),"Einnahme",IF(AND(I29&gt;0,H29=0),"Ausgabe","Prüfen")))</f>
        <v/>
      </c>
    </row>
    <row r="30" ht="20" customHeight="1">
      <c r="A30" s="3" t="n"/>
      <c r="B30" s="4" t="n"/>
      <c r="C30" s="4" t="n"/>
      <c r="D30" s="5" t="n"/>
      <c r="E30" s="5" t="n"/>
      <c r="F30" s="3" t="n"/>
      <c r="G30" s="9">
        <f>IF(A30="","",IFERROR(VLOOKUP(F30,'Auswertung'!$H$5:$I$12,2,FALSE),"Sonstiges"))</f>
        <v/>
      </c>
      <c r="H30" s="7" t="n"/>
      <c r="I30" s="7" t="n"/>
      <c r="J30" s="10">
        <f>IF(A30="","",'Auswertung'!$B$3+SUM($H$3:H30)-SUM($I$3:I30))</f>
        <v/>
      </c>
      <c r="K30" s="9">
        <f>IF(B30="","",TEXT(B30,"MM.YYYY"))</f>
        <v/>
      </c>
      <c r="L30" s="3" t="n"/>
      <c r="M30" s="9">
        <f>IF(A30="","",IF(AND(H30&gt;0,I30=0),"Einnahme",IF(AND(I30&gt;0,H30=0),"Ausgabe","Prüfen")))</f>
        <v/>
      </c>
    </row>
    <row r="31" ht="20" customHeight="1">
      <c r="A31" s="3" t="n"/>
      <c r="B31" s="4" t="n"/>
      <c r="C31" s="4" t="n"/>
      <c r="D31" s="5" t="n"/>
      <c r="E31" s="5" t="n"/>
      <c r="F31" s="3" t="n"/>
      <c r="G31" s="6">
        <f>IF(A31="","",IFERROR(VLOOKUP(F31,'Auswertung'!$H$5:$I$12,2,FALSE),"Sonstiges"))</f>
        <v/>
      </c>
      <c r="H31" s="7" t="n"/>
      <c r="I31" s="7" t="n"/>
      <c r="J31" s="8">
        <f>IF(A31="","",'Auswertung'!$B$3+SUM($H$3:H31)-SUM($I$3:I31))</f>
        <v/>
      </c>
      <c r="K31" s="6">
        <f>IF(B31="","",TEXT(B31,"MM.YYYY"))</f>
        <v/>
      </c>
      <c r="L31" s="3" t="n"/>
      <c r="M31" s="6">
        <f>IF(A31="","",IF(AND(H31&gt;0,I31=0),"Einnahme",IF(AND(I31&gt;0,H31=0),"Ausgabe","Prüfen")))</f>
        <v/>
      </c>
    </row>
    <row r="32" ht="20" customHeight="1">
      <c r="A32" s="3" t="n"/>
      <c r="B32" s="4" t="n"/>
      <c r="C32" s="4" t="n"/>
      <c r="D32" s="5" t="n"/>
      <c r="E32" s="5" t="n"/>
      <c r="F32" s="3" t="n"/>
      <c r="G32" s="9">
        <f>IF(A32="","",IFERROR(VLOOKUP(F32,'Auswertung'!$H$5:$I$12,2,FALSE),"Sonstiges"))</f>
        <v/>
      </c>
      <c r="H32" s="7" t="n"/>
      <c r="I32" s="7" t="n"/>
      <c r="J32" s="10">
        <f>IF(A32="","",'Auswertung'!$B$3+SUM($H$3:H32)-SUM($I$3:I32))</f>
        <v/>
      </c>
      <c r="K32" s="9">
        <f>IF(B32="","",TEXT(B32,"MM.YYYY"))</f>
        <v/>
      </c>
      <c r="L32" s="3" t="n"/>
      <c r="M32" s="9">
        <f>IF(A32="","",IF(AND(H32&gt;0,I32=0),"Einnahme",IF(AND(I32&gt;0,H32=0),"Ausgabe","Prüfen")))</f>
        <v/>
      </c>
    </row>
    <row r="33" ht="20" customHeight="1">
      <c r="A33" s="3" t="n"/>
      <c r="B33" s="4" t="n"/>
      <c r="C33" s="4" t="n"/>
      <c r="D33" s="5" t="n"/>
      <c r="E33" s="5" t="n"/>
      <c r="F33" s="3" t="n"/>
      <c r="G33" s="6">
        <f>IF(A33="","",IFERROR(VLOOKUP(F33,'Auswertung'!$H$5:$I$12,2,FALSE),"Sonstiges"))</f>
        <v/>
      </c>
      <c r="H33" s="7" t="n"/>
      <c r="I33" s="7" t="n"/>
      <c r="J33" s="8">
        <f>IF(A33="","",'Auswertung'!$B$3+SUM($H$3:H33)-SUM($I$3:I33))</f>
        <v/>
      </c>
      <c r="K33" s="6">
        <f>IF(B33="","",TEXT(B33,"MM.YYYY"))</f>
        <v/>
      </c>
      <c r="L33" s="3" t="n"/>
      <c r="M33" s="6">
        <f>IF(A33="","",IF(AND(H33&gt;0,I33=0),"Einnahme",IF(AND(I33&gt;0,H33=0),"Ausgabe","Prüfen")))</f>
        <v/>
      </c>
    </row>
    <row r="34" ht="20" customHeight="1">
      <c r="A34" s="3" t="n"/>
      <c r="B34" s="4" t="n"/>
      <c r="C34" s="4" t="n"/>
      <c r="D34" s="5" t="n"/>
      <c r="E34" s="5" t="n"/>
      <c r="F34" s="3" t="n"/>
      <c r="G34" s="9">
        <f>IF(A34="","",IFERROR(VLOOKUP(F34,'Auswertung'!$H$5:$I$12,2,FALSE),"Sonstiges"))</f>
        <v/>
      </c>
      <c r="H34" s="7" t="n"/>
      <c r="I34" s="7" t="n"/>
      <c r="J34" s="10">
        <f>IF(A34="","",'Auswertung'!$B$3+SUM($H$3:H34)-SUM($I$3:I34))</f>
        <v/>
      </c>
      <c r="K34" s="9">
        <f>IF(B34="","",TEXT(B34,"MM.YYYY"))</f>
        <v/>
      </c>
      <c r="L34" s="3" t="n"/>
      <c r="M34" s="9">
        <f>IF(A34="","",IF(AND(H34&gt;0,I34=0),"Einnahme",IF(AND(I34&gt;0,H34=0),"Ausgabe","Prüfen")))</f>
        <v/>
      </c>
    </row>
    <row r="35" ht="20" customHeight="1">
      <c r="A35" s="3" t="n"/>
      <c r="B35" s="4" t="n"/>
      <c r="C35" s="4" t="n"/>
      <c r="D35" s="5" t="n"/>
      <c r="E35" s="5" t="n"/>
      <c r="F35" s="3" t="n"/>
      <c r="G35" s="6">
        <f>IF(A35="","",IFERROR(VLOOKUP(F35,'Auswertung'!$H$5:$I$12,2,FALSE),"Sonstiges"))</f>
        <v/>
      </c>
      <c r="H35" s="7" t="n"/>
      <c r="I35" s="7" t="n"/>
      <c r="J35" s="8">
        <f>IF(A35="","",'Auswertung'!$B$3+SUM($H$3:H35)-SUM($I$3:I35))</f>
        <v/>
      </c>
      <c r="K35" s="6">
        <f>IF(B35="","",TEXT(B35,"MM.YYYY"))</f>
        <v/>
      </c>
      <c r="L35" s="3" t="n"/>
      <c r="M35" s="6">
        <f>IF(A35="","",IF(AND(H35&gt;0,I35=0),"Einnahme",IF(AND(I35&gt;0,H35=0),"Ausgabe","Prüfen")))</f>
        <v/>
      </c>
    </row>
    <row r="36" ht="20" customHeight="1">
      <c r="A36" s="3" t="n"/>
      <c r="B36" s="4" t="n"/>
      <c r="C36" s="4" t="n"/>
      <c r="D36" s="5" t="n"/>
      <c r="E36" s="5" t="n"/>
      <c r="F36" s="3" t="n"/>
      <c r="G36" s="9">
        <f>IF(A36="","",IFERROR(VLOOKUP(F36,'Auswertung'!$H$5:$I$12,2,FALSE),"Sonstiges"))</f>
        <v/>
      </c>
      <c r="H36" s="7" t="n"/>
      <c r="I36" s="7" t="n"/>
      <c r="J36" s="10">
        <f>IF(A36="","",'Auswertung'!$B$3+SUM($H$3:H36)-SUM($I$3:I36))</f>
        <v/>
      </c>
      <c r="K36" s="9">
        <f>IF(B36="","",TEXT(B36,"MM.YYYY"))</f>
        <v/>
      </c>
      <c r="L36" s="3" t="n"/>
      <c r="M36" s="9">
        <f>IF(A36="","",IF(AND(H36&gt;0,I36=0),"Einnahme",IF(AND(I36&gt;0,H36=0),"Ausgabe","Prüfen")))</f>
        <v/>
      </c>
    </row>
    <row r="37" ht="20" customHeight="1">
      <c r="A37" s="3" t="n"/>
      <c r="B37" s="4" t="n"/>
      <c r="C37" s="4" t="n"/>
      <c r="D37" s="5" t="n"/>
      <c r="E37" s="5" t="n"/>
      <c r="F37" s="3" t="n"/>
      <c r="G37" s="6">
        <f>IF(A37="","",IFERROR(VLOOKUP(F37,'Auswertung'!$H$5:$I$12,2,FALSE),"Sonstiges"))</f>
        <v/>
      </c>
      <c r="H37" s="7" t="n"/>
      <c r="I37" s="7" t="n"/>
      <c r="J37" s="8">
        <f>IF(A37="","",'Auswertung'!$B$3+SUM($H$3:H37)-SUM($I$3:I37))</f>
        <v/>
      </c>
      <c r="K37" s="6">
        <f>IF(B37="","",TEXT(B37,"MM.YYYY"))</f>
        <v/>
      </c>
      <c r="L37" s="3" t="n"/>
      <c r="M37" s="6">
        <f>IF(A37="","",IF(AND(H37&gt;0,I37=0),"Einnahme",IF(AND(I37&gt;0,H37=0),"Ausgabe","Prüfen")))</f>
        <v/>
      </c>
    </row>
    <row r="38" ht="20" customHeight="1">
      <c r="A38" s="3" t="n"/>
      <c r="B38" s="4" t="n"/>
      <c r="C38" s="4" t="n"/>
      <c r="D38" s="5" t="n"/>
      <c r="E38" s="5" t="n"/>
      <c r="F38" s="3" t="n"/>
      <c r="G38" s="9">
        <f>IF(A38="","",IFERROR(VLOOKUP(F38,'Auswertung'!$H$5:$I$12,2,FALSE),"Sonstiges"))</f>
        <v/>
      </c>
      <c r="H38" s="7" t="n"/>
      <c r="I38" s="7" t="n"/>
      <c r="J38" s="10">
        <f>IF(A38="","",'Auswertung'!$B$3+SUM($H$3:H38)-SUM($I$3:I38))</f>
        <v/>
      </c>
      <c r="K38" s="9">
        <f>IF(B38="","",TEXT(B38,"MM.YYYY"))</f>
        <v/>
      </c>
      <c r="L38" s="3" t="n"/>
      <c r="M38" s="9">
        <f>IF(A38="","",IF(AND(H38&gt;0,I38=0),"Einnahme",IF(AND(I38&gt;0,H38=0),"Ausgabe","Prüfen")))</f>
        <v/>
      </c>
    </row>
    <row r="39" ht="20" customHeight="1">
      <c r="A39" s="3" t="n"/>
      <c r="B39" s="4" t="n"/>
      <c r="C39" s="4" t="n"/>
      <c r="D39" s="5" t="n"/>
      <c r="E39" s="5" t="n"/>
      <c r="F39" s="3" t="n"/>
      <c r="G39" s="6">
        <f>IF(A39="","",IFERROR(VLOOKUP(F39,'Auswertung'!$H$5:$I$12,2,FALSE),"Sonstiges"))</f>
        <v/>
      </c>
      <c r="H39" s="7" t="n"/>
      <c r="I39" s="7" t="n"/>
      <c r="J39" s="8">
        <f>IF(A39="","",'Auswertung'!$B$3+SUM($H$3:H39)-SUM($I$3:I39))</f>
        <v/>
      </c>
      <c r="K39" s="6">
        <f>IF(B39="","",TEXT(B39,"MM.YYYY"))</f>
        <v/>
      </c>
      <c r="L39" s="3" t="n"/>
      <c r="M39" s="6">
        <f>IF(A39="","",IF(AND(H39&gt;0,I39=0),"Einnahme",IF(AND(I39&gt;0,H39=0),"Ausgabe","Prüfen")))</f>
        <v/>
      </c>
    </row>
    <row r="40" ht="20" customHeight="1">
      <c r="A40" s="3" t="n"/>
      <c r="B40" s="4" t="n"/>
      <c r="C40" s="4" t="n"/>
      <c r="D40" s="5" t="n"/>
      <c r="E40" s="5" t="n"/>
      <c r="F40" s="3" t="n"/>
      <c r="G40" s="9">
        <f>IF(A40="","",IFERROR(VLOOKUP(F40,'Auswertung'!$H$5:$I$12,2,FALSE),"Sonstiges"))</f>
        <v/>
      </c>
      <c r="H40" s="7" t="n"/>
      <c r="I40" s="7" t="n"/>
      <c r="J40" s="10">
        <f>IF(A40="","",'Auswertung'!$B$3+SUM($H$3:H40)-SUM($I$3:I40))</f>
        <v/>
      </c>
      <c r="K40" s="9">
        <f>IF(B40="","",TEXT(B40,"MM.YYYY"))</f>
        <v/>
      </c>
      <c r="L40" s="3" t="n"/>
      <c r="M40" s="9">
        <f>IF(A40="","",IF(AND(H40&gt;0,I40=0),"Einnahme",IF(AND(I40&gt;0,H40=0),"Ausgabe","Prüfen")))</f>
        <v/>
      </c>
    </row>
    <row r="41" ht="20" customHeight="1">
      <c r="A41" s="3" t="n"/>
      <c r="B41" s="4" t="n"/>
      <c r="C41" s="4" t="n"/>
      <c r="D41" s="5" t="n"/>
      <c r="E41" s="5" t="n"/>
      <c r="F41" s="3" t="n"/>
      <c r="G41" s="6">
        <f>IF(A41="","",IFERROR(VLOOKUP(F41,'Auswertung'!$H$5:$I$12,2,FALSE),"Sonstiges"))</f>
        <v/>
      </c>
      <c r="H41" s="7" t="n"/>
      <c r="I41" s="7" t="n"/>
      <c r="J41" s="8">
        <f>IF(A41="","",'Auswertung'!$B$3+SUM($H$3:H41)-SUM($I$3:I41))</f>
        <v/>
      </c>
      <c r="K41" s="6">
        <f>IF(B41="","",TEXT(B41,"MM.YYYY"))</f>
        <v/>
      </c>
      <c r="L41" s="3" t="n"/>
      <c r="M41" s="6">
        <f>IF(A41="","",IF(AND(H41&gt;0,I41=0),"Einnahme",IF(AND(I41&gt;0,H41=0),"Ausgabe","Prüfen")))</f>
        <v/>
      </c>
    </row>
    <row r="42" ht="20" customHeight="1">
      <c r="A42" s="3" t="n"/>
      <c r="B42" s="4" t="n"/>
      <c r="C42" s="4" t="n"/>
      <c r="D42" s="5" t="n"/>
      <c r="E42" s="5" t="n"/>
      <c r="F42" s="3" t="n"/>
      <c r="G42" s="9">
        <f>IF(A42="","",IFERROR(VLOOKUP(F42,'Auswertung'!$H$5:$I$12,2,FALSE),"Sonstiges"))</f>
        <v/>
      </c>
      <c r="H42" s="7" t="n"/>
      <c r="I42" s="7" t="n"/>
      <c r="J42" s="10">
        <f>IF(A42="","",'Auswertung'!$B$3+SUM($H$3:H42)-SUM($I$3:I42))</f>
        <v/>
      </c>
      <c r="K42" s="9">
        <f>IF(B42="","",TEXT(B42,"MM.YYYY"))</f>
        <v/>
      </c>
      <c r="L42" s="3" t="n"/>
      <c r="M42" s="9">
        <f>IF(A42="","",IF(AND(H42&gt;0,I42=0),"Einnahme",IF(AND(I42&gt;0,H42=0),"Ausgabe","Prüfen")))</f>
        <v/>
      </c>
    </row>
    <row r="43" ht="20" customHeight="1">
      <c r="A43" s="3" t="n"/>
      <c r="B43" s="4" t="n"/>
      <c r="C43" s="4" t="n"/>
      <c r="D43" s="5" t="n"/>
      <c r="E43" s="5" t="n"/>
      <c r="F43" s="3" t="n"/>
      <c r="G43" s="6">
        <f>IF(A43="","",IFERROR(VLOOKUP(F43,'Auswertung'!$H$5:$I$12,2,FALSE),"Sonstiges"))</f>
        <v/>
      </c>
      <c r="H43" s="7" t="n"/>
      <c r="I43" s="7" t="n"/>
      <c r="J43" s="8">
        <f>IF(A43="","",'Auswertung'!$B$3+SUM($H$3:H43)-SUM($I$3:I43))</f>
        <v/>
      </c>
      <c r="K43" s="6">
        <f>IF(B43="","",TEXT(B43,"MM.YYYY"))</f>
        <v/>
      </c>
      <c r="L43" s="3" t="n"/>
      <c r="M43" s="6">
        <f>IF(A43="","",IF(AND(H43&gt;0,I43=0),"Einnahme",IF(AND(I43&gt;0,H43=0),"Ausgabe","Prüfen")))</f>
        <v/>
      </c>
    </row>
    <row r="44" ht="20" customHeight="1">
      <c r="A44" s="3" t="n"/>
      <c r="B44" s="4" t="n"/>
      <c r="C44" s="4" t="n"/>
      <c r="D44" s="5" t="n"/>
      <c r="E44" s="5" t="n"/>
      <c r="F44" s="3" t="n"/>
      <c r="G44" s="9">
        <f>IF(A44="","",IFERROR(VLOOKUP(F44,'Auswertung'!$H$5:$I$12,2,FALSE),"Sonstiges"))</f>
        <v/>
      </c>
      <c r="H44" s="7" t="n"/>
      <c r="I44" s="7" t="n"/>
      <c r="J44" s="10">
        <f>IF(A44="","",'Auswertung'!$B$3+SUM($H$3:H44)-SUM($I$3:I44))</f>
        <v/>
      </c>
      <c r="K44" s="9">
        <f>IF(B44="","",TEXT(B44,"MM.YYYY"))</f>
        <v/>
      </c>
      <c r="L44" s="3" t="n"/>
      <c r="M44" s="9">
        <f>IF(A44="","",IF(AND(H44&gt;0,I44=0),"Einnahme",IF(AND(I44&gt;0,H44=0),"Ausgabe","Prüfen")))</f>
        <v/>
      </c>
    </row>
    <row r="45" ht="20" customHeight="1">
      <c r="A45" s="3" t="n"/>
      <c r="B45" s="4" t="n"/>
      <c r="C45" s="4" t="n"/>
      <c r="D45" s="5" t="n"/>
      <c r="E45" s="5" t="n"/>
      <c r="F45" s="3" t="n"/>
      <c r="G45" s="6">
        <f>IF(A45="","",IFERROR(VLOOKUP(F45,'Auswertung'!$H$5:$I$12,2,FALSE),"Sonstiges"))</f>
        <v/>
      </c>
      <c r="H45" s="7" t="n"/>
      <c r="I45" s="7" t="n"/>
      <c r="J45" s="8">
        <f>IF(A45="","",'Auswertung'!$B$3+SUM($H$3:H45)-SUM($I$3:I45))</f>
        <v/>
      </c>
      <c r="K45" s="6">
        <f>IF(B45="","",TEXT(B45,"MM.YYYY"))</f>
        <v/>
      </c>
      <c r="L45" s="3" t="n"/>
      <c r="M45" s="6">
        <f>IF(A45="","",IF(AND(H45&gt;0,I45=0),"Einnahme",IF(AND(I45&gt;0,H45=0),"Ausgabe","Prüfen")))</f>
        <v/>
      </c>
    </row>
    <row r="46" ht="20" customHeight="1">
      <c r="A46" s="3" t="n"/>
      <c r="B46" s="4" t="n"/>
      <c r="C46" s="4" t="n"/>
      <c r="D46" s="5" t="n"/>
      <c r="E46" s="5" t="n"/>
      <c r="F46" s="3" t="n"/>
      <c r="G46" s="9">
        <f>IF(A46="","",IFERROR(VLOOKUP(F46,'Auswertung'!$H$5:$I$12,2,FALSE),"Sonstiges"))</f>
        <v/>
      </c>
      <c r="H46" s="7" t="n"/>
      <c r="I46" s="7" t="n"/>
      <c r="J46" s="10">
        <f>IF(A46="","",'Auswertung'!$B$3+SUM($H$3:H46)-SUM($I$3:I46))</f>
        <v/>
      </c>
      <c r="K46" s="9">
        <f>IF(B46="","",TEXT(B46,"MM.YYYY"))</f>
        <v/>
      </c>
      <c r="L46" s="3" t="n"/>
      <c r="M46" s="9">
        <f>IF(A46="","",IF(AND(H46&gt;0,I46=0),"Einnahme",IF(AND(I46&gt;0,H46=0),"Ausgabe","Prüfen")))</f>
        <v/>
      </c>
    </row>
    <row r="47" ht="20" customHeight="1">
      <c r="A47" s="3" t="n"/>
      <c r="B47" s="4" t="n"/>
      <c r="C47" s="4" t="n"/>
      <c r="D47" s="5" t="n"/>
      <c r="E47" s="5" t="n"/>
      <c r="F47" s="3" t="n"/>
      <c r="G47" s="6">
        <f>IF(A47="","",IFERROR(VLOOKUP(F47,'Auswertung'!$H$5:$I$12,2,FALSE),"Sonstiges"))</f>
        <v/>
      </c>
      <c r="H47" s="7" t="n"/>
      <c r="I47" s="7" t="n"/>
      <c r="J47" s="8">
        <f>IF(A47="","",'Auswertung'!$B$3+SUM($H$3:H47)-SUM($I$3:I47))</f>
        <v/>
      </c>
      <c r="K47" s="6">
        <f>IF(B47="","",TEXT(B47,"MM.YYYY"))</f>
        <v/>
      </c>
      <c r="L47" s="3" t="n"/>
      <c r="M47" s="6">
        <f>IF(A47="","",IF(AND(H47&gt;0,I47=0),"Einnahme",IF(AND(I47&gt;0,H47=0),"Ausgabe","Prüfen")))</f>
        <v/>
      </c>
    </row>
    <row r="48" ht="20" customHeight="1">
      <c r="A48" s="3" t="n"/>
      <c r="B48" s="4" t="n"/>
      <c r="C48" s="4" t="n"/>
      <c r="D48" s="5" t="n"/>
      <c r="E48" s="5" t="n"/>
      <c r="F48" s="3" t="n"/>
      <c r="G48" s="9">
        <f>IF(A48="","",IFERROR(VLOOKUP(F48,'Auswertung'!$H$5:$I$12,2,FALSE),"Sonstiges"))</f>
        <v/>
      </c>
      <c r="H48" s="7" t="n"/>
      <c r="I48" s="7" t="n"/>
      <c r="J48" s="10">
        <f>IF(A48="","",'Auswertung'!$B$3+SUM($H$3:H48)-SUM($I$3:I48))</f>
        <v/>
      </c>
      <c r="K48" s="9">
        <f>IF(B48="","",TEXT(B48,"MM.YYYY"))</f>
        <v/>
      </c>
      <c r="L48" s="3" t="n"/>
      <c r="M48" s="9">
        <f>IF(A48="","",IF(AND(H48&gt;0,I48=0),"Einnahme",IF(AND(I48&gt;0,H48=0),"Ausgabe","Prüfen")))</f>
        <v/>
      </c>
    </row>
    <row r="49" ht="20" customHeight="1">
      <c r="A49" s="3" t="n"/>
      <c r="B49" s="4" t="n"/>
      <c r="C49" s="4" t="n"/>
      <c r="D49" s="5" t="n"/>
      <c r="E49" s="5" t="n"/>
      <c r="F49" s="3" t="n"/>
      <c r="G49" s="6">
        <f>IF(A49="","",IFERROR(VLOOKUP(F49,'Auswertung'!$H$5:$I$12,2,FALSE),"Sonstiges"))</f>
        <v/>
      </c>
      <c r="H49" s="7" t="n"/>
      <c r="I49" s="7" t="n"/>
      <c r="J49" s="8">
        <f>IF(A49="","",'Auswertung'!$B$3+SUM($H$3:H49)-SUM($I$3:I49))</f>
        <v/>
      </c>
      <c r="K49" s="6">
        <f>IF(B49="","",TEXT(B49,"MM.YYYY"))</f>
        <v/>
      </c>
      <c r="L49" s="3" t="n"/>
      <c r="M49" s="6">
        <f>IF(A49="","",IF(AND(H49&gt;0,I49=0),"Einnahme",IF(AND(I49&gt;0,H49=0),"Ausgabe","Prüfen")))</f>
        <v/>
      </c>
    </row>
    <row r="50" ht="20" customHeight="1">
      <c r="A50" s="3" t="n"/>
      <c r="B50" s="4" t="n"/>
      <c r="C50" s="4" t="n"/>
      <c r="D50" s="5" t="n"/>
      <c r="E50" s="5" t="n"/>
      <c r="F50" s="3" t="n"/>
      <c r="G50" s="9">
        <f>IF(A50="","",IFERROR(VLOOKUP(F50,'Auswertung'!$H$5:$I$12,2,FALSE),"Sonstiges"))</f>
        <v/>
      </c>
      <c r="H50" s="7" t="n"/>
      <c r="I50" s="7" t="n"/>
      <c r="J50" s="10">
        <f>IF(A50="","",'Auswertung'!$B$3+SUM($H$3:H50)-SUM($I$3:I50))</f>
        <v/>
      </c>
      <c r="K50" s="9">
        <f>IF(B50="","",TEXT(B50,"MM.YYYY"))</f>
        <v/>
      </c>
      <c r="L50" s="3" t="n"/>
      <c r="M50" s="9">
        <f>IF(A50="","",IF(AND(H50&gt;0,I50=0),"Einnahme",IF(AND(I50&gt;0,H50=0),"Ausgabe","Prüfen")))</f>
        <v/>
      </c>
    </row>
    <row r="51" ht="20" customHeight="1">
      <c r="A51" s="3" t="n"/>
      <c r="B51" s="4" t="n"/>
      <c r="C51" s="4" t="n"/>
      <c r="D51" s="5" t="n"/>
      <c r="E51" s="5" t="n"/>
      <c r="F51" s="3" t="n"/>
      <c r="G51" s="6">
        <f>IF(A51="","",IFERROR(VLOOKUP(F51,'Auswertung'!$H$5:$I$12,2,FALSE),"Sonstiges"))</f>
        <v/>
      </c>
      <c r="H51" s="7" t="n"/>
      <c r="I51" s="7" t="n"/>
      <c r="J51" s="8">
        <f>IF(A51="","",'Auswertung'!$B$3+SUM($H$3:H51)-SUM($I$3:I51))</f>
        <v/>
      </c>
      <c r="K51" s="6">
        <f>IF(B51="","",TEXT(B51,"MM.YYYY"))</f>
        <v/>
      </c>
      <c r="L51" s="3" t="n"/>
      <c r="M51" s="6">
        <f>IF(A51="","",IF(AND(H51&gt;0,I51=0),"Einnahme",IF(AND(I51&gt;0,H51=0),"Ausgabe","Prüfen")))</f>
        <v/>
      </c>
    </row>
    <row r="52" ht="20" customHeight="1">
      <c r="A52" s="3" t="n"/>
      <c r="B52" s="4" t="n"/>
      <c r="C52" s="4" t="n"/>
      <c r="D52" s="5" t="n"/>
      <c r="E52" s="5" t="n"/>
      <c r="F52" s="3" t="n"/>
      <c r="G52" s="9">
        <f>IF(A52="","",IFERROR(VLOOKUP(F52,'Auswertung'!$H$5:$I$12,2,FALSE),"Sonstiges"))</f>
        <v/>
      </c>
      <c r="H52" s="7" t="n"/>
      <c r="I52" s="7" t="n"/>
      <c r="J52" s="10">
        <f>IF(A52="","",'Auswertung'!$B$3+SUM($H$3:H52)-SUM($I$3:I52))</f>
        <v/>
      </c>
      <c r="K52" s="9">
        <f>IF(B52="","",TEXT(B52,"MM.YYYY"))</f>
        <v/>
      </c>
      <c r="L52" s="3" t="n"/>
      <c r="M52" s="9">
        <f>IF(A52="","",IF(AND(H52&gt;0,I52=0),"Einnahme",IF(AND(I52&gt;0,H52=0),"Ausgabe","Prüfen")))</f>
        <v/>
      </c>
    </row>
    <row r="53" ht="20" customHeight="1">
      <c r="A53" s="3" t="n"/>
      <c r="B53" s="4" t="n"/>
      <c r="C53" s="4" t="n"/>
      <c r="D53" s="5" t="n"/>
      <c r="E53" s="5" t="n"/>
      <c r="F53" s="3" t="n"/>
      <c r="G53" s="6">
        <f>IF(A53="","",IFERROR(VLOOKUP(F53,'Auswertung'!$H$5:$I$12,2,FALSE),"Sonstiges"))</f>
        <v/>
      </c>
      <c r="H53" s="7" t="n"/>
      <c r="I53" s="7" t="n"/>
      <c r="J53" s="8">
        <f>IF(A53="","",'Auswertung'!$B$3+SUM($H$3:H53)-SUM($I$3:I53))</f>
        <v/>
      </c>
      <c r="K53" s="6">
        <f>IF(B53="","",TEXT(B53,"MM.YYYY"))</f>
        <v/>
      </c>
      <c r="L53" s="3" t="n"/>
      <c r="M53" s="6">
        <f>IF(A53="","",IF(AND(H53&gt;0,I53=0),"Einnahme",IF(AND(I53&gt;0,H53=0),"Ausgabe","Prüfen")))</f>
        <v/>
      </c>
    </row>
    <row r="54" ht="20" customHeight="1">
      <c r="A54" s="3" t="n"/>
      <c r="B54" s="4" t="n"/>
      <c r="C54" s="4" t="n"/>
      <c r="D54" s="5" t="n"/>
      <c r="E54" s="5" t="n"/>
      <c r="F54" s="3" t="n"/>
      <c r="G54" s="9">
        <f>IF(A54="","",IFERROR(VLOOKUP(F54,'Auswertung'!$H$5:$I$12,2,FALSE),"Sonstiges"))</f>
        <v/>
      </c>
      <c r="H54" s="7" t="n"/>
      <c r="I54" s="7" t="n"/>
      <c r="J54" s="10">
        <f>IF(A54="","",'Auswertung'!$B$3+SUM($H$3:H54)-SUM($I$3:I54))</f>
        <v/>
      </c>
      <c r="K54" s="9">
        <f>IF(B54="","",TEXT(B54,"MM.YYYY"))</f>
        <v/>
      </c>
      <c r="L54" s="3" t="n"/>
      <c r="M54" s="9">
        <f>IF(A54="","",IF(AND(H54&gt;0,I54=0),"Einnahme",IF(AND(I54&gt;0,H54=0),"Ausgabe","Prüfen")))</f>
        <v/>
      </c>
    </row>
    <row r="55" ht="20" customHeight="1">
      <c r="A55" s="3" t="n"/>
      <c r="B55" s="4" t="n"/>
      <c r="C55" s="4" t="n"/>
      <c r="D55" s="5" t="n"/>
      <c r="E55" s="5" t="n"/>
      <c r="F55" s="3" t="n"/>
      <c r="G55" s="6">
        <f>IF(A55="","",IFERROR(VLOOKUP(F55,'Auswertung'!$H$5:$I$12,2,FALSE),"Sonstiges"))</f>
        <v/>
      </c>
      <c r="H55" s="7" t="n"/>
      <c r="I55" s="7" t="n"/>
      <c r="J55" s="8">
        <f>IF(A55="","",'Auswertung'!$B$3+SUM($H$3:H55)-SUM($I$3:I55))</f>
        <v/>
      </c>
      <c r="K55" s="6">
        <f>IF(B55="","",TEXT(B55,"MM.YYYY"))</f>
        <v/>
      </c>
      <c r="L55" s="3" t="n"/>
      <c r="M55" s="6">
        <f>IF(A55="","",IF(AND(H55&gt;0,I55=0),"Einnahme",IF(AND(I55&gt;0,H55=0),"Ausgabe","Prüfen")))</f>
        <v/>
      </c>
    </row>
    <row r="56" ht="20" customHeight="1">
      <c r="A56" s="3" t="n"/>
      <c r="B56" s="4" t="n"/>
      <c r="C56" s="4" t="n"/>
      <c r="D56" s="5" t="n"/>
      <c r="E56" s="5" t="n"/>
      <c r="F56" s="3" t="n"/>
      <c r="G56" s="9">
        <f>IF(A56="","",IFERROR(VLOOKUP(F56,'Auswertung'!$H$5:$I$12,2,FALSE),"Sonstiges"))</f>
        <v/>
      </c>
      <c r="H56" s="7" t="n"/>
      <c r="I56" s="7" t="n"/>
      <c r="J56" s="10">
        <f>IF(A56="","",'Auswertung'!$B$3+SUM($H$3:H56)-SUM($I$3:I56))</f>
        <v/>
      </c>
      <c r="K56" s="9">
        <f>IF(B56="","",TEXT(B56,"MM.YYYY"))</f>
        <v/>
      </c>
      <c r="L56" s="3" t="n"/>
      <c r="M56" s="9">
        <f>IF(A56="","",IF(AND(H56&gt;0,I56=0),"Einnahme",IF(AND(I56&gt;0,H56=0),"Ausgabe","Prüfen")))</f>
        <v/>
      </c>
    </row>
    <row r="57" ht="20" customHeight="1">
      <c r="A57" s="3" t="n"/>
      <c r="B57" s="4" t="n"/>
      <c r="C57" s="4" t="n"/>
      <c r="D57" s="5" t="n"/>
      <c r="E57" s="5" t="n"/>
      <c r="F57" s="3" t="n"/>
      <c r="G57" s="6">
        <f>IF(A57="","",IFERROR(VLOOKUP(F57,'Auswertung'!$H$5:$I$12,2,FALSE),"Sonstiges"))</f>
        <v/>
      </c>
      <c r="H57" s="7" t="n"/>
      <c r="I57" s="7" t="n"/>
      <c r="J57" s="8">
        <f>IF(A57="","",'Auswertung'!$B$3+SUM($H$3:H57)-SUM($I$3:I57))</f>
        <v/>
      </c>
      <c r="K57" s="6">
        <f>IF(B57="","",TEXT(B57,"MM.YYYY"))</f>
        <v/>
      </c>
      <c r="L57" s="3" t="n"/>
      <c r="M57" s="6">
        <f>IF(A57="","",IF(AND(H57&gt;0,I57=0),"Einnahme",IF(AND(I57&gt;0,H57=0),"Ausgabe","Prüfen")))</f>
        <v/>
      </c>
    </row>
    <row r="58" ht="20" customHeight="1">
      <c r="A58" s="3" t="n"/>
      <c r="B58" s="4" t="n"/>
      <c r="C58" s="4" t="n"/>
      <c r="D58" s="5" t="n"/>
      <c r="E58" s="5" t="n"/>
      <c r="F58" s="3" t="n"/>
      <c r="G58" s="9">
        <f>IF(A58="","",IFERROR(VLOOKUP(F58,'Auswertung'!$H$5:$I$12,2,FALSE),"Sonstiges"))</f>
        <v/>
      </c>
      <c r="H58" s="7" t="n"/>
      <c r="I58" s="7" t="n"/>
      <c r="J58" s="10">
        <f>IF(A58="","",'Auswertung'!$B$3+SUM($H$3:H58)-SUM($I$3:I58))</f>
        <v/>
      </c>
      <c r="K58" s="9">
        <f>IF(B58="","",TEXT(B58,"MM.YYYY"))</f>
        <v/>
      </c>
      <c r="L58" s="3" t="n"/>
      <c r="M58" s="9">
        <f>IF(A58="","",IF(AND(H58&gt;0,I58=0),"Einnahme",IF(AND(I58&gt;0,H58=0),"Ausgabe","Prüfen")))</f>
        <v/>
      </c>
    </row>
    <row r="59" ht="20" customHeight="1">
      <c r="A59" s="3" t="n"/>
      <c r="B59" s="4" t="n"/>
      <c r="C59" s="4" t="n"/>
      <c r="D59" s="5" t="n"/>
      <c r="E59" s="5" t="n"/>
      <c r="F59" s="3" t="n"/>
      <c r="G59" s="6">
        <f>IF(A59="","",IFERROR(VLOOKUP(F59,'Auswertung'!$H$5:$I$12,2,FALSE),"Sonstiges"))</f>
        <v/>
      </c>
      <c r="H59" s="7" t="n"/>
      <c r="I59" s="7" t="n"/>
      <c r="J59" s="8">
        <f>IF(A59="","",'Auswertung'!$B$3+SUM($H$3:H59)-SUM($I$3:I59))</f>
        <v/>
      </c>
      <c r="K59" s="6">
        <f>IF(B59="","",TEXT(B59,"MM.YYYY"))</f>
        <v/>
      </c>
      <c r="L59" s="3" t="n"/>
      <c r="M59" s="6">
        <f>IF(A59="","",IF(AND(H59&gt;0,I59=0),"Einnahme",IF(AND(I59&gt;0,H59=0),"Ausgabe","Prüfen")))</f>
        <v/>
      </c>
    </row>
    <row r="60" ht="20" customHeight="1">
      <c r="A60" s="3" t="n"/>
      <c r="B60" s="4" t="n"/>
      <c r="C60" s="4" t="n"/>
      <c r="D60" s="5" t="n"/>
      <c r="E60" s="5" t="n"/>
      <c r="F60" s="3" t="n"/>
      <c r="G60" s="9">
        <f>IF(A60="","",IFERROR(VLOOKUP(F60,'Auswertung'!$H$5:$I$12,2,FALSE),"Sonstiges"))</f>
        <v/>
      </c>
      <c r="H60" s="7" t="n"/>
      <c r="I60" s="7" t="n"/>
      <c r="J60" s="10">
        <f>IF(A60="","",'Auswertung'!$B$3+SUM($H$3:H60)-SUM($I$3:I60))</f>
        <v/>
      </c>
      <c r="K60" s="9">
        <f>IF(B60="","",TEXT(B60,"MM.YYYY"))</f>
        <v/>
      </c>
      <c r="L60" s="3" t="n"/>
      <c r="M60" s="9">
        <f>IF(A60="","",IF(AND(H60&gt;0,I60=0),"Einnahme",IF(AND(I60&gt;0,H60=0),"Ausgabe","Prüfen")))</f>
        <v/>
      </c>
    </row>
    <row r="61" ht="20" customHeight="1">
      <c r="A61" s="3" t="n"/>
      <c r="B61" s="4" t="n"/>
      <c r="C61" s="4" t="n"/>
      <c r="D61" s="5" t="n"/>
      <c r="E61" s="5" t="n"/>
      <c r="F61" s="3" t="n"/>
      <c r="G61" s="6">
        <f>IF(A61="","",IFERROR(VLOOKUP(F61,'Auswertung'!$H$5:$I$12,2,FALSE),"Sonstiges"))</f>
        <v/>
      </c>
      <c r="H61" s="7" t="n"/>
      <c r="I61" s="7" t="n"/>
      <c r="J61" s="8">
        <f>IF(A61="","",'Auswertung'!$B$3+SUM($H$3:H61)-SUM($I$3:I61))</f>
        <v/>
      </c>
      <c r="K61" s="6">
        <f>IF(B61="","",TEXT(B61,"MM.YYYY"))</f>
        <v/>
      </c>
      <c r="L61" s="3" t="n"/>
      <c r="M61" s="6">
        <f>IF(A61="","",IF(AND(H61&gt;0,I61=0),"Einnahme",IF(AND(I61&gt;0,H61=0),"Ausgabe","Prüfen")))</f>
        <v/>
      </c>
    </row>
    <row r="62" ht="20" customHeight="1">
      <c r="A62" s="3" t="n"/>
      <c r="B62" s="4" t="n"/>
      <c r="C62" s="4" t="n"/>
      <c r="D62" s="5" t="n"/>
      <c r="E62" s="5" t="n"/>
      <c r="F62" s="3" t="n"/>
      <c r="G62" s="9">
        <f>IF(A62="","",IFERROR(VLOOKUP(F62,'Auswertung'!$H$5:$I$12,2,FALSE),"Sonstiges"))</f>
        <v/>
      </c>
      <c r="H62" s="7" t="n"/>
      <c r="I62" s="7" t="n"/>
      <c r="J62" s="10">
        <f>IF(A62="","",'Auswertung'!$B$3+SUM($H$3:H62)-SUM($I$3:I62))</f>
        <v/>
      </c>
      <c r="K62" s="9">
        <f>IF(B62="","",TEXT(B62,"MM.YYYY"))</f>
        <v/>
      </c>
      <c r="L62" s="3" t="n"/>
      <c r="M62" s="9">
        <f>IF(A62="","",IF(AND(H62&gt;0,I62=0),"Einnahme",IF(AND(I62&gt;0,H62=0),"Ausgabe","Prüfen")))</f>
        <v/>
      </c>
    </row>
    <row r="63" ht="20" customHeight="1">
      <c r="A63" s="3" t="n"/>
      <c r="B63" s="4" t="n"/>
      <c r="C63" s="4" t="n"/>
      <c r="D63" s="5" t="n"/>
      <c r="E63" s="5" t="n"/>
      <c r="F63" s="3" t="n"/>
      <c r="G63" s="6">
        <f>IF(A63="","",IFERROR(VLOOKUP(F63,'Auswertung'!$H$5:$I$12,2,FALSE),"Sonstiges"))</f>
        <v/>
      </c>
      <c r="H63" s="7" t="n"/>
      <c r="I63" s="7" t="n"/>
      <c r="J63" s="8">
        <f>IF(A63="","",'Auswertung'!$B$3+SUM($H$3:H63)-SUM($I$3:I63))</f>
        <v/>
      </c>
      <c r="K63" s="6">
        <f>IF(B63="","",TEXT(B63,"MM.YYYY"))</f>
        <v/>
      </c>
      <c r="L63" s="3" t="n"/>
      <c r="M63" s="6">
        <f>IF(A63="","",IF(AND(H63&gt;0,I63=0),"Einnahme",IF(AND(I63&gt;0,H63=0),"Ausgabe","Prüfen")))</f>
        <v/>
      </c>
    </row>
    <row r="64" ht="20" customHeight="1">
      <c r="A64" s="3" t="n"/>
      <c r="B64" s="4" t="n"/>
      <c r="C64" s="4" t="n"/>
      <c r="D64" s="5" t="n"/>
      <c r="E64" s="5" t="n"/>
      <c r="F64" s="3" t="n"/>
      <c r="G64" s="9">
        <f>IF(A64="","",IFERROR(VLOOKUP(F64,'Auswertung'!$H$5:$I$12,2,FALSE),"Sonstiges"))</f>
        <v/>
      </c>
      <c r="H64" s="7" t="n"/>
      <c r="I64" s="7" t="n"/>
      <c r="J64" s="10">
        <f>IF(A64="","",'Auswertung'!$B$3+SUM($H$3:H64)-SUM($I$3:I64))</f>
        <v/>
      </c>
      <c r="K64" s="9">
        <f>IF(B64="","",TEXT(B64,"MM.YYYY"))</f>
        <v/>
      </c>
      <c r="L64" s="3" t="n"/>
      <c r="M64" s="9">
        <f>IF(A64="","",IF(AND(H64&gt;0,I64=0),"Einnahme",IF(AND(I64&gt;0,H64=0),"Ausgabe","Prüfen")))</f>
        <v/>
      </c>
    </row>
    <row r="65" ht="20" customHeight="1">
      <c r="A65" s="3" t="n"/>
      <c r="B65" s="4" t="n"/>
      <c r="C65" s="4" t="n"/>
      <c r="D65" s="5" t="n"/>
      <c r="E65" s="5" t="n"/>
      <c r="F65" s="3" t="n"/>
      <c r="G65" s="6">
        <f>IF(A65="","",IFERROR(VLOOKUP(F65,'Auswertung'!$H$5:$I$12,2,FALSE),"Sonstiges"))</f>
        <v/>
      </c>
      <c r="H65" s="7" t="n"/>
      <c r="I65" s="7" t="n"/>
      <c r="J65" s="8">
        <f>IF(A65="","",'Auswertung'!$B$3+SUM($H$3:H65)-SUM($I$3:I65))</f>
        <v/>
      </c>
      <c r="K65" s="6">
        <f>IF(B65="","",TEXT(B65,"MM.YYYY"))</f>
        <v/>
      </c>
      <c r="L65" s="3" t="n"/>
      <c r="M65" s="6">
        <f>IF(A65="","",IF(AND(H65&gt;0,I65=0),"Einnahme",IF(AND(I65&gt;0,H65=0),"Ausgabe","Prüfen")))</f>
        <v/>
      </c>
    </row>
    <row r="66" ht="20" customHeight="1">
      <c r="A66" s="3" t="n"/>
      <c r="B66" s="4" t="n"/>
      <c r="C66" s="4" t="n"/>
      <c r="D66" s="5" t="n"/>
      <c r="E66" s="5" t="n"/>
      <c r="F66" s="3" t="n"/>
      <c r="G66" s="9">
        <f>IF(A66="","",IFERROR(VLOOKUP(F66,'Auswertung'!$H$5:$I$12,2,FALSE),"Sonstiges"))</f>
        <v/>
      </c>
      <c r="H66" s="7" t="n"/>
      <c r="I66" s="7" t="n"/>
      <c r="J66" s="10">
        <f>IF(A66="","",'Auswertung'!$B$3+SUM($H$3:H66)-SUM($I$3:I66))</f>
        <v/>
      </c>
      <c r="K66" s="9">
        <f>IF(B66="","",TEXT(B66,"MM.YYYY"))</f>
        <v/>
      </c>
      <c r="L66" s="3" t="n"/>
      <c r="M66" s="9">
        <f>IF(A66="","",IF(AND(H66&gt;0,I66=0),"Einnahme",IF(AND(I66&gt;0,H66=0),"Ausgabe","Prüfen")))</f>
        <v/>
      </c>
    </row>
    <row r="67" ht="20" customHeight="1">
      <c r="A67" s="3" t="n"/>
      <c r="B67" s="4" t="n"/>
      <c r="C67" s="4" t="n"/>
      <c r="D67" s="5" t="n"/>
      <c r="E67" s="5" t="n"/>
      <c r="F67" s="3" t="n"/>
      <c r="G67" s="6">
        <f>IF(A67="","",IFERROR(VLOOKUP(F67,'Auswertung'!$H$5:$I$12,2,FALSE),"Sonstiges"))</f>
        <v/>
      </c>
      <c r="H67" s="7" t="n"/>
      <c r="I67" s="7" t="n"/>
      <c r="J67" s="8">
        <f>IF(A67="","",'Auswertung'!$B$3+SUM($H$3:H67)-SUM($I$3:I67))</f>
        <v/>
      </c>
      <c r="K67" s="6">
        <f>IF(B67="","",TEXT(B67,"MM.YYYY"))</f>
        <v/>
      </c>
      <c r="L67" s="3" t="n"/>
      <c r="M67" s="6">
        <f>IF(A67="","",IF(AND(H67&gt;0,I67=0),"Einnahme",IF(AND(I67&gt;0,H67=0),"Ausgabe","Prüfen")))</f>
        <v/>
      </c>
    </row>
    <row r="68" ht="20" customHeight="1">
      <c r="A68" s="3" t="n"/>
      <c r="B68" s="4" t="n"/>
      <c r="C68" s="4" t="n"/>
      <c r="D68" s="5" t="n"/>
      <c r="E68" s="5" t="n"/>
      <c r="F68" s="3" t="n"/>
      <c r="G68" s="9">
        <f>IF(A68="","",IFERROR(VLOOKUP(F68,'Auswertung'!$H$5:$I$12,2,FALSE),"Sonstiges"))</f>
        <v/>
      </c>
      <c r="H68" s="7" t="n"/>
      <c r="I68" s="7" t="n"/>
      <c r="J68" s="10">
        <f>IF(A68="","",'Auswertung'!$B$3+SUM($H$3:H68)-SUM($I$3:I68))</f>
        <v/>
      </c>
      <c r="K68" s="9">
        <f>IF(B68="","",TEXT(B68,"MM.YYYY"))</f>
        <v/>
      </c>
      <c r="L68" s="3" t="n"/>
      <c r="M68" s="9">
        <f>IF(A68="","",IF(AND(H68&gt;0,I68=0),"Einnahme",IF(AND(I68&gt;0,H68=0),"Ausgabe","Prüfen")))</f>
        <v/>
      </c>
    </row>
    <row r="69" ht="20" customHeight="1">
      <c r="A69" s="3" t="n"/>
      <c r="B69" s="4" t="n"/>
      <c r="C69" s="4" t="n"/>
      <c r="D69" s="5" t="n"/>
      <c r="E69" s="5" t="n"/>
      <c r="F69" s="3" t="n"/>
      <c r="G69" s="6">
        <f>IF(A69="","",IFERROR(VLOOKUP(F69,'Auswertung'!$H$5:$I$12,2,FALSE),"Sonstiges"))</f>
        <v/>
      </c>
      <c r="H69" s="7" t="n"/>
      <c r="I69" s="7" t="n"/>
      <c r="J69" s="8">
        <f>IF(A69="","",'Auswertung'!$B$3+SUM($H$3:H69)-SUM($I$3:I69))</f>
        <v/>
      </c>
      <c r="K69" s="6">
        <f>IF(B69="","",TEXT(B69,"MM.YYYY"))</f>
        <v/>
      </c>
      <c r="L69" s="3" t="n"/>
      <c r="M69" s="6">
        <f>IF(A69="","",IF(AND(H69&gt;0,I69=0),"Einnahme",IF(AND(I69&gt;0,H69=0),"Ausgabe","Prüfen")))</f>
        <v/>
      </c>
    </row>
    <row r="70" ht="20" customHeight="1">
      <c r="A70" s="3" t="n"/>
      <c r="B70" s="4" t="n"/>
      <c r="C70" s="4" t="n"/>
      <c r="D70" s="5" t="n"/>
      <c r="E70" s="5" t="n"/>
      <c r="F70" s="3" t="n"/>
      <c r="G70" s="9">
        <f>IF(A70="","",IFERROR(VLOOKUP(F70,'Auswertung'!$H$5:$I$12,2,FALSE),"Sonstiges"))</f>
        <v/>
      </c>
      <c r="H70" s="7" t="n"/>
      <c r="I70" s="7" t="n"/>
      <c r="J70" s="10">
        <f>IF(A70="","",'Auswertung'!$B$3+SUM($H$3:H70)-SUM($I$3:I70))</f>
        <v/>
      </c>
      <c r="K70" s="9">
        <f>IF(B70="","",TEXT(B70,"MM.YYYY"))</f>
        <v/>
      </c>
      <c r="L70" s="3" t="n"/>
      <c r="M70" s="9">
        <f>IF(A70="","",IF(AND(H70&gt;0,I70=0),"Einnahme",IF(AND(I70&gt;0,H70=0),"Ausgabe","Prüfen")))</f>
        <v/>
      </c>
    </row>
    <row r="71" ht="20" customHeight="1">
      <c r="A71" s="3" t="n"/>
      <c r="B71" s="4" t="n"/>
      <c r="C71" s="4" t="n"/>
      <c r="D71" s="5" t="n"/>
      <c r="E71" s="5" t="n"/>
      <c r="F71" s="3" t="n"/>
      <c r="G71" s="6">
        <f>IF(A71="","",IFERROR(VLOOKUP(F71,'Auswertung'!$H$5:$I$12,2,FALSE),"Sonstiges"))</f>
        <v/>
      </c>
      <c r="H71" s="7" t="n"/>
      <c r="I71" s="7" t="n"/>
      <c r="J71" s="8">
        <f>IF(A71="","",'Auswertung'!$B$3+SUM($H$3:H71)-SUM($I$3:I71))</f>
        <v/>
      </c>
      <c r="K71" s="6">
        <f>IF(B71="","",TEXT(B71,"MM.YYYY"))</f>
        <v/>
      </c>
      <c r="L71" s="3" t="n"/>
      <c r="M71" s="6">
        <f>IF(A71="","",IF(AND(H71&gt;0,I71=0),"Einnahme",IF(AND(I71&gt;0,H71=0),"Ausgabe","Prüfen")))</f>
        <v/>
      </c>
    </row>
    <row r="72" ht="20" customHeight="1">
      <c r="A72" s="3" t="n"/>
      <c r="B72" s="4" t="n"/>
      <c r="C72" s="4" t="n"/>
      <c r="D72" s="5" t="n"/>
      <c r="E72" s="5" t="n"/>
      <c r="F72" s="3" t="n"/>
      <c r="G72" s="9">
        <f>IF(A72="","",IFERROR(VLOOKUP(F72,'Auswertung'!$H$5:$I$12,2,FALSE),"Sonstiges"))</f>
        <v/>
      </c>
      <c r="H72" s="7" t="n"/>
      <c r="I72" s="7" t="n"/>
      <c r="J72" s="10">
        <f>IF(A72="","",'Auswertung'!$B$3+SUM($H$3:H72)-SUM($I$3:I72))</f>
        <v/>
      </c>
      <c r="K72" s="9">
        <f>IF(B72="","",TEXT(B72,"MM.YYYY"))</f>
        <v/>
      </c>
      <c r="L72" s="3" t="n"/>
      <c r="M72" s="9">
        <f>IF(A72="","",IF(AND(H72&gt;0,I72=0),"Einnahme",IF(AND(I72&gt;0,H72=0),"Ausgabe","Prüfen")))</f>
        <v/>
      </c>
    </row>
    <row r="73" ht="20" customHeight="1">
      <c r="A73" s="3" t="n"/>
      <c r="B73" s="4" t="n"/>
      <c r="C73" s="4" t="n"/>
      <c r="D73" s="5" t="n"/>
      <c r="E73" s="5" t="n"/>
      <c r="F73" s="3" t="n"/>
      <c r="G73" s="6">
        <f>IF(A73="","",IFERROR(VLOOKUP(F73,'Auswertung'!$H$5:$I$12,2,FALSE),"Sonstiges"))</f>
        <v/>
      </c>
      <c r="H73" s="7" t="n"/>
      <c r="I73" s="7" t="n"/>
      <c r="J73" s="8">
        <f>IF(A73="","",'Auswertung'!$B$3+SUM($H$3:H73)-SUM($I$3:I73))</f>
        <v/>
      </c>
      <c r="K73" s="6">
        <f>IF(B73="","",TEXT(B73,"MM.YYYY"))</f>
        <v/>
      </c>
      <c r="L73" s="3" t="n"/>
      <c r="M73" s="6">
        <f>IF(A73="","",IF(AND(H73&gt;0,I73=0),"Einnahme",IF(AND(I73&gt;0,H73=0),"Ausgabe","Prüfen")))</f>
        <v/>
      </c>
    </row>
    <row r="74" ht="20" customHeight="1">
      <c r="A74" s="3" t="n"/>
      <c r="B74" s="4" t="n"/>
      <c r="C74" s="4" t="n"/>
      <c r="D74" s="5" t="n"/>
      <c r="E74" s="5" t="n"/>
      <c r="F74" s="3" t="n"/>
      <c r="G74" s="9">
        <f>IF(A74="","",IFERROR(VLOOKUP(F74,'Auswertung'!$H$5:$I$12,2,FALSE),"Sonstiges"))</f>
        <v/>
      </c>
      <c r="H74" s="7" t="n"/>
      <c r="I74" s="7" t="n"/>
      <c r="J74" s="10">
        <f>IF(A74="","",'Auswertung'!$B$3+SUM($H$3:H74)-SUM($I$3:I74))</f>
        <v/>
      </c>
      <c r="K74" s="9">
        <f>IF(B74="","",TEXT(B74,"MM.YYYY"))</f>
        <v/>
      </c>
      <c r="L74" s="3" t="n"/>
      <c r="M74" s="9">
        <f>IF(A74="","",IF(AND(H74&gt;0,I74=0),"Einnahme",IF(AND(I74&gt;0,H74=0),"Ausgabe","Prüfen")))</f>
        <v/>
      </c>
    </row>
    <row r="75" ht="20" customHeight="1">
      <c r="A75" s="3" t="n"/>
      <c r="B75" s="4" t="n"/>
      <c r="C75" s="4" t="n"/>
      <c r="D75" s="5" t="n"/>
      <c r="E75" s="5" t="n"/>
      <c r="F75" s="3" t="n"/>
      <c r="G75" s="6">
        <f>IF(A75="","",IFERROR(VLOOKUP(F75,'Auswertung'!$H$5:$I$12,2,FALSE),"Sonstiges"))</f>
        <v/>
      </c>
      <c r="H75" s="7" t="n"/>
      <c r="I75" s="7" t="n"/>
      <c r="J75" s="8">
        <f>IF(A75="","",'Auswertung'!$B$3+SUM($H$3:H75)-SUM($I$3:I75))</f>
        <v/>
      </c>
      <c r="K75" s="6">
        <f>IF(B75="","",TEXT(B75,"MM.YYYY"))</f>
        <v/>
      </c>
      <c r="L75" s="3" t="n"/>
      <c r="M75" s="6">
        <f>IF(A75="","",IF(AND(H75&gt;0,I75=0),"Einnahme",IF(AND(I75&gt;0,H75=0),"Ausgabe","Prüfen")))</f>
        <v/>
      </c>
    </row>
    <row r="76" ht="20" customHeight="1">
      <c r="A76" s="3" t="n"/>
      <c r="B76" s="4" t="n"/>
      <c r="C76" s="4" t="n"/>
      <c r="D76" s="5" t="n"/>
      <c r="E76" s="5" t="n"/>
      <c r="F76" s="3" t="n"/>
      <c r="G76" s="9">
        <f>IF(A76="","",IFERROR(VLOOKUP(F76,'Auswertung'!$H$5:$I$12,2,FALSE),"Sonstiges"))</f>
        <v/>
      </c>
      <c r="H76" s="7" t="n"/>
      <c r="I76" s="7" t="n"/>
      <c r="J76" s="10">
        <f>IF(A76="","",'Auswertung'!$B$3+SUM($H$3:H76)-SUM($I$3:I76))</f>
        <v/>
      </c>
      <c r="K76" s="9">
        <f>IF(B76="","",TEXT(B76,"MM.YYYY"))</f>
        <v/>
      </c>
      <c r="L76" s="3" t="n"/>
      <c r="M76" s="9">
        <f>IF(A76="","",IF(AND(H76&gt;0,I76=0),"Einnahme",IF(AND(I76&gt;0,H76=0),"Ausgabe","Prüfen")))</f>
        <v/>
      </c>
    </row>
    <row r="77" ht="20" customHeight="1">
      <c r="A77" s="3" t="n"/>
      <c r="B77" s="4" t="n"/>
      <c r="C77" s="4" t="n"/>
      <c r="D77" s="5" t="n"/>
      <c r="E77" s="5" t="n"/>
      <c r="F77" s="3" t="n"/>
      <c r="G77" s="6">
        <f>IF(A77="","",IFERROR(VLOOKUP(F77,'Auswertung'!$H$5:$I$12,2,FALSE),"Sonstiges"))</f>
        <v/>
      </c>
      <c r="H77" s="7" t="n"/>
      <c r="I77" s="7" t="n"/>
      <c r="J77" s="8">
        <f>IF(A77="","",'Auswertung'!$B$3+SUM($H$3:H77)-SUM($I$3:I77))</f>
        <v/>
      </c>
      <c r="K77" s="6">
        <f>IF(B77="","",TEXT(B77,"MM.YYYY"))</f>
        <v/>
      </c>
      <c r="L77" s="3" t="n"/>
      <c r="M77" s="6">
        <f>IF(A77="","",IF(AND(H77&gt;0,I77=0),"Einnahme",IF(AND(I77&gt;0,H77=0),"Ausgabe","Prüfen")))</f>
        <v/>
      </c>
    </row>
    <row r="78" ht="20" customHeight="1">
      <c r="A78" s="3" t="n"/>
      <c r="B78" s="4" t="n"/>
      <c r="C78" s="4" t="n"/>
      <c r="D78" s="5" t="n"/>
      <c r="E78" s="5" t="n"/>
      <c r="F78" s="3" t="n"/>
      <c r="G78" s="9">
        <f>IF(A78="","",IFERROR(VLOOKUP(F78,'Auswertung'!$H$5:$I$12,2,FALSE),"Sonstiges"))</f>
        <v/>
      </c>
      <c r="H78" s="7" t="n"/>
      <c r="I78" s="7" t="n"/>
      <c r="J78" s="10">
        <f>IF(A78="","",'Auswertung'!$B$3+SUM($H$3:H78)-SUM($I$3:I78))</f>
        <v/>
      </c>
      <c r="K78" s="9">
        <f>IF(B78="","",TEXT(B78,"MM.YYYY"))</f>
        <v/>
      </c>
      <c r="L78" s="3" t="n"/>
      <c r="M78" s="9">
        <f>IF(A78="","",IF(AND(H78&gt;0,I78=0),"Einnahme",IF(AND(I78&gt;0,H78=0),"Ausgabe","Prüfen")))</f>
        <v/>
      </c>
    </row>
    <row r="79" ht="20" customHeight="1">
      <c r="A79" s="3" t="n"/>
      <c r="B79" s="4" t="n"/>
      <c r="C79" s="4" t="n"/>
      <c r="D79" s="5" t="n"/>
      <c r="E79" s="5" t="n"/>
      <c r="F79" s="3" t="n"/>
      <c r="G79" s="6">
        <f>IF(A79="","",IFERROR(VLOOKUP(F79,'Auswertung'!$H$5:$I$12,2,FALSE),"Sonstiges"))</f>
        <v/>
      </c>
      <c r="H79" s="7" t="n"/>
      <c r="I79" s="7" t="n"/>
      <c r="J79" s="8">
        <f>IF(A79="","",'Auswertung'!$B$3+SUM($H$3:H79)-SUM($I$3:I79))</f>
        <v/>
      </c>
      <c r="K79" s="6">
        <f>IF(B79="","",TEXT(B79,"MM.YYYY"))</f>
        <v/>
      </c>
      <c r="L79" s="3" t="n"/>
      <c r="M79" s="6">
        <f>IF(A79="","",IF(AND(H79&gt;0,I79=0),"Einnahme",IF(AND(I79&gt;0,H79=0),"Ausgabe","Prüfen")))</f>
        <v/>
      </c>
    </row>
    <row r="80" ht="20" customHeight="1">
      <c r="A80" s="3" t="n"/>
      <c r="B80" s="4" t="n"/>
      <c r="C80" s="4" t="n"/>
      <c r="D80" s="5" t="n"/>
      <c r="E80" s="5" t="n"/>
      <c r="F80" s="3" t="n"/>
      <c r="G80" s="9">
        <f>IF(A80="","",IFERROR(VLOOKUP(F80,'Auswertung'!$H$5:$I$12,2,FALSE),"Sonstiges"))</f>
        <v/>
      </c>
      <c r="H80" s="7" t="n"/>
      <c r="I80" s="7" t="n"/>
      <c r="J80" s="10">
        <f>IF(A80="","",'Auswertung'!$B$3+SUM($H$3:H80)-SUM($I$3:I80))</f>
        <v/>
      </c>
      <c r="K80" s="9">
        <f>IF(B80="","",TEXT(B80,"MM.YYYY"))</f>
        <v/>
      </c>
      <c r="L80" s="3" t="n"/>
      <c r="M80" s="9">
        <f>IF(A80="","",IF(AND(H80&gt;0,I80=0),"Einnahme",IF(AND(I80&gt;0,H80=0),"Ausgabe","Prüfen")))</f>
        <v/>
      </c>
    </row>
    <row r="81" ht="20" customHeight="1">
      <c r="A81" s="3" t="n"/>
      <c r="B81" s="4" t="n"/>
      <c r="C81" s="4" t="n"/>
      <c r="D81" s="5" t="n"/>
      <c r="E81" s="5" t="n"/>
      <c r="F81" s="3" t="n"/>
      <c r="G81" s="6">
        <f>IF(A81="","",IFERROR(VLOOKUP(F81,'Auswertung'!$H$5:$I$12,2,FALSE),"Sonstiges"))</f>
        <v/>
      </c>
      <c r="H81" s="7" t="n"/>
      <c r="I81" s="7" t="n"/>
      <c r="J81" s="8">
        <f>IF(A81="","",'Auswertung'!$B$3+SUM($H$3:H81)-SUM($I$3:I81))</f>
        <v/>
      </c>
      <c r="K81" s="6">
        <f>IF(B81="","",TEXT(B81,"MM.YYYY"))</f>
        <v/>
      </c>
      <c r="L81" s="3" t="n"/>
      <c r="M81" s="6">
        <f>IF(A81="","",IF(AND(H81&gt;0,I81=0),"Einnahme",IF(AND(I81&gt;0,H81=0),"Ausgabe","Prüfen")))</f>
        <v/>
      </c>
    </row>
    <row r="82" ht="20" customHeight="1">
      <c r="A82" s="3" t="n"/>
      <c r="B82" s="4" t="n"/>
      <c r="C82" s="4" t="n"/>
      <c r="D82" s="5" t="n"/>
      <c r="E82" s="5" t="n"/>
      <c r="F82" s="3" t="n"/>
      <c r="G82" s="9">
        <f>IF(A82="","",IFERROR(VLOOKUP(F82,'Auswertung'!$H$5:$I$12,2,FALSE),"Sonstiges"))</f>
        <v/>
      </c>
      <c r="H82" s="7" t="n"/>
      <c r="I82" s="7" t="n"/>
      <c r="J82" s="10">
        <f>IF(A82="","",'Auswertung'!$B$3+SUM($H$3:H82)-SUM($I$3:I82))</f>
        <v/>
      </c>
      <c r="K82" s="9">
        <f>IF(B82="","",TEXT(B82,"MM.YYYY"))</f>
        <v/>
      </c>
      <c r="L82" s="3" t="n"/>
      <c r="M82" s="9">
        <f>IF(A82="","",IF(AND(H82&gt;0,I82=0),"Einnahme",IF(AND(I82&gt;0,H82=0),"Ausgabe","Prüfen")))</f>
        <v/>
      </c>
    </row>
    <row r="83" ht="20" customHeight="1">
      <c r="A83" s="3" t="n"/>
      <c r="B83" s="4" t="n"/>
      <c r="C83" s="4" t="n"/>
      <c r="D83" s="5" t="n"/>
      <c r="E83" s="5" t="n"/>
      <c r="F83" s="3" t="n"/>
      <c r="G83" s="6">
        <f>IF(A83="","",IFERROR(VLOOKUP(F83,'Auswertung'!$H$5:$I$12,2,FALSE),"Sonstiges"))</f>
        <v/>
      </c>
      <c r="H83" s="7" t="n"/>
      <c r="I83" s="7" t="n"/>
      <c r="J83" s="8">
        <f>IF(A83="","",'Auswertung'!$B$3+SUM($H$3:H83)-SUM($I$3:I83))</f>
        <v/>
      </c>
      <c r="K83" s="6">
        <f>IF(B83="","",TEXT(B83,"MM.YYYY"))</f>
        <v/>
      </c>
      <c r="L83" s="3" t="n"/>
      <c r="M83" s="6">
        <f>IF(A83="","",IF(AND(H83&gt;0,I83=0),"Einnahme",IF(AND(I83&gt;0,H83=0),"Ausgabe","Prüfen")))</f>
        <v/>
      </c>
    </row>
    <row r="84" ht="20" customHeight="1">
      <c r="A84" s="3" t="n"/>
      <c r="B84" s="4" t="n"/>
      <c r="C84" s="4" t="n"/>
      <c r="D84" s="5" t="n"/>
      <c r="E84" s="5" t="n"/>
      <c r="F84" s="3" t="n"/>
      <c r="G84" s="9">
        <f>IF(A84="","",IFERROR(VLOOKUP(F84,'Auswertung'!$H$5:$I$12,2,FALSE),"Sonstiges"))</f>
        <v/>
      </c>
      <c r="H84" s="7" t="n"/>
      <c r="I84" s="7" t="n"/>
      <c r="J84" s="10">
        <f>IF(A84="","",'Auswertung'!$B$3+SUM($H$3:H84)-SUM($I$3:I84))</f>
        <v/>
      </c>
      <c r="K84" s="9">
        <f>IF(B84="","",TEXT(B84,"MM.YYYY"))</f>
        <v/>
      </c>
      <c r="L84" s="3" t="n"/>
      <c r="M84" s="9">
        <f>IF(A84="","",IF(AND(H84&gt;0,I84=0),"Einnahme",IF(AND(I84&gt;0,H84=0),"Ausgabe","Prüfen")))</f>
        <v/>
      </c>
    </row>
    <row r="85" ht="20" customHeight="1">
      <c r="A85" s="3" t="n"/>
      <c r="B85" s="4" t="n"/>
      <c r="C85" s="4" t="n"/>
      <c r="D85" s="5" t="n"/>
      <c r="E85" s="5" t="n"/>
      <c r="F85" s="3" t="n"/>
      <c r="G85" s="6">
        <f>IF(A85="","",IFERROR(VLOOKUP(F85,'Auswertung'!$H$5:$I$12,2,FALSE),"Sonstiges"))</f>
        <v/>
      </c>
      <c r="H85" s="7" t="n"/>
      <c r="I85" s="7" t="n"/>
      <c r="J85" s="8">
        <f>IF(A85="","",'Auswertung'!$B$3+SUM($H$3:H85)-SUM($I$3:I85))</f>
        <v/>
      </c>
      <c r="K85" s="6">
        <f>IF(B85="","",TEXT(B85,"MM.YYYY"))</f>
        <v/>
      </c>
      <c r="L85" s="3" t="n"/>
      <c r="M85" s="6">
        <f>IF(A85="","",IF(AND(H85&gt;0,I85=0),"Einnahme",IF(AND(I85&gt;0,H85=0),"Ausgabe","Prüfen")))</f>
        <v/>
      </c>
    </row>
    <row r="86" ht="20" customHeight="1">
      <c r="A86" s="3" t="n"/>
      <c r="B86" s="4" t="n"/>
      <c r="C86" s="4" t="n"/>
      <c r="D86" s="5" t="n"/>
      <c r="E86" s="5" t="n"/>
      <c r="F86" s="3" t="n"/>
      <c r="G86" s="9">
        <f>IF(A86="","",IFERROR(VLOOKUP(F86,'Auswertung'!$H$5:$I$12,2,FALSE),"Sonstiges"))</f>
        <v/>
      </c>
      <c r="H86" s="7" t="n"/>
      <c r="I86" s="7" t="n"/>
      <c r="J86" s="10">
        <f>IF(A86="","",'Auswertung'!$B$3+SUM($H$3:H86)-SUM($I$3:I86))</f>
        <v/>
      </c>
      <c r="K86" s="9">
        <f>IF(B86="","",TEXT(B86,"MM.YYYY"))</f>
        <v/>
      </c>
      <c r="L86" s="3" t="n"/>
      <c r="M86" s="9">
        <f>IF(A86="","",IF(AND(H86&gt;0,I86=0),"Einnahme",IF(AND(I86&gt;0,H86=0),"Ausgabe","Prüfen")))</f>
        <v/>
      </c>
    </row>
    <row r="87" ht="20" customHeight="1">
      <c r="A87" s="3" t="n"/>
      <c r="B87" s="4" t="n"/>
      <c r="C87" s="4" t="n"/>
      <c r="D87" s="5" t="n"/>
      <c r="E87" s="5" t="n"/>
      <c r="F87" s="3" t="n"/>
      <c r="G87" s="6">
        <f>IF(A87="","",IFERROR(VLOOKUP(F87,'Auswertung'!$H$5:$I$12,2,FALSE),"Sonstiges"))</f>
        <v/>
      </c>
      <c r="H87" s="7" t="n"/>
      <c r="I87" s="7" t="n"/>
      <c r="J87" s="8">
        <f>IF(A87="","",'Auswertung'!$B$3+SUM($H$3:H87)-SUM($I$3:I87))</f>
        <v/>
      </c>
      <c r="K87" s="6">
        <f>IF(B87="","",TEXT(B87,"MM.YYYY"))</f>
        <v/>
      </c>
      <c r="L87" s="3" t="n"/>
      <c r="M87" s="6">
        <f>IF(A87="","",IF(AND(H87&gt;0,I87=0),"Einnahme",IF(AND(I87&gt;0,H87=0),"Ausgabe","Prüfen")))</f>
        <v/>
      </c>
    </row>
    <row r="88" ht="20" customHeight="1">
      <c r="A88" s="3" t="n"/>
      <c r="B88" s="4" t="n"/>
      <c r="C88" s="4" t="n"/>
      <c r="D88" s="5" t="n"/>
      <c r="E88" s="5" t="n"/>
      <c r="F88" s="3" t="n"/>
      <c r="G88" s="9">
        <f>IF(A88="","",IFERROR(VLOOKUP(F88,'Auswertung'!$H$5:$I$12,2,FALSE),"Sonstiges"))</f>
        <v/>
      </c>
      <c r="H88" s="7" t="n"/>
      <c r="I88" s="7" t="n"/>
      <c r="J88" s="10">
        <f>IF(A88="","",'Auswertung'!$B$3+SUM($H$3:H88)-SUM($I$3:I88))</f>
        <v/>
      </c>
      <c r="K88" s="9">
        <f>IF(B88="","",TEXT(B88,"MM.YYYY"))</f>
        <v/>
      </c>
      <c r="L88" s="3" t="n"/>
      <c r="M88" s="9">
        <f>IF(A88="","",IF(AND(H88&gt;0,I88=0),"Einnahme",IF(AND(I88&gt;0,H88=0),"Ausgabe","Prüfen")))</f>
        <v/>
      </c>
    </row>
    <row r="89" ht="20" customHeight="1">
      <c r="A89" s="3" t="n"/>
      <c r="B89" s="4" t="n"/>
      <c r="C89" s="4" t="n"/>
      <c r="D89" s="5" t="n"/>
      <c r="E89" s="5" t="n"/>
      <c r="F89" s="3" t="n"/>
      <c r="G89" s="6">
        <f>IF(A89="","",IFERROR(VLOOKUP(F89,'Auswertung'!$H$5:$I$12,2,FALSE),"Sonstiges"))</f>
        <v/>
      </c>
      <c r="H89" s="7" t="n"/>
      <c r="I89" s="7" t="n"/>
      <c r="J89" s="8">
        <f>IF(A89="","",'Auswertung'!$B$3+SUM($H$3:H89)-SUM($I$3:I89))</f>
        <v/>
      </c>
      <c r="K89" s="6">
        <f>IF(B89="","",TEXT(B89,"MM.YYYY"))</f>
        <v/>
      </c>
      <c r="L89" s="3" t="n"/>
      <c r="M89" s="6">
        <f>IF(A89="","",IF(AND(H89&gt;0,I89=0),"Einnahme",IF(AND(I89&gt;0,H89=0),"Ausgabe","Prüfen")))</f>
        <v/>
      </c>
    </row>
    <row r="90" ht="20" customHeight="1">
      <c r="A90" s="3" t="n"/>
      <c r="B90" s="4" t="n"/>
      <c r="C90" s="4" t="n"/>
      <c r="D90" s="5" t="n"/>
      <c r="E90" s="5" t="n"/>
      <c r="F90" s="3" t="n"/>
      <c r="G90" s="9">
        <f>IF(A90="","",IFERROR(VLOOKUP(F90,'Auswertung'!$H$5:$I$12,2,FALSE),"Sonstiges"))</f>
        <v/>
      </c>
      <c r="H90" s="7" t="n"/>
      <c r="I90" s="7" t="n"/>
      <c r="J90" s="10">
        <f>IF(A90="","",'Auswertung'!$B$3+SUM($H$3:H90)-SUM($I$3:I90))</f>
        <v/>
      </c>
      <c r="K90" s="9">
        <f>IF(B90="","",TEXT(B90,"MM.YYYY"))</f>
        <v/>
      </c>
      <c r="L90" s="3" t="n"/>
      <c r="M90" s="9">
        <f>IF(A90="","",IF(AND(H90&gt;0,I90=0),"Einnahme",IF(AND(I90&gt;0,H90=0),"Ausgabe","Prüfen")))</f>
        <v/>
      </c>
    </row>
    <row r="91" ht="20" customHeight="1">
      <c r="A91" s="3" t="n"/>
      <c r="B91" s="4" t="n"/>
      <c r="C91" s="4" t="n"/>
      <c r="D91" s="5" t="n"/>
      <c r="E91" s="5" t="n"/>
      <c r="F91" s="3" t="n"/>
      <c r="G91" s="6">
        <f>IF(A91="","",IFERROR(VLOOKUP(F91,'Auswertung'!$H$5:$I$12,2,FALSE),"Sonstiges"))</f>
        <v/>
      </c>
      <c r="H91" s="7" t="n"/>
      <c r="I91" s="7" t="n"/>
      <c r="J91" s="8">
        <f>IF(A91="","",'Auswertung'!$B$3+SUM($H$3:H91)-SUM($I$3:I91))</f>
        <v/>
      </c>
      <c r="K91" s="6">
        <f>IF(B91="","",TEXT(B91,"MM.YYYY"))</f>
        <v/>
      </c>
      <c r="L91" s="3" t="n"/>
      <c r="M91" s="6">
        <f>IF(A91="","",IF(AND(H91&gt;0,I91=0),"Einnahme",IF(AND(I91&gt;0,H91=0),"Ausgabe","Prüfen")))</f>
        <v/>
      </c>
    </row>
    <row r="92" ht="20" customHeight="1">
      <c r="A92" s="3" t="n"/>
      <c r="B92" s="4" t="n"/>
      <c r="C92" s="4" t="n"/>
      <c r="D92" s="5" t="n"/>
      <c r="E92" s="5" t="n"/>
      <c r="F92" s="3" t="n"/>
      <c r="G92" s="9">
        <f>IF(A92="","",IFERROR(VLOOKUP(F92,'Auswertung'!$H$5:$I$12,2,FALSE),"Sonstiges"))</f>
        <v/>
      </c>
      <c r="H92" s="7" t="n"/>
      <c r="I92" s="7" t="n"/>
      <c r="J92" s="10">
        <f>IF(A92="","",'Auswertung'!$B$3+SUM($H$3:H92)-SUM($I$3:I92))</f>
        <v/>
      </c>
      <c r="K92" s="9">
        <f>IF(B92="","",TEXT(B92,"MM.YYYY"))</f>
        <v/>
      </c>
      <c r="L92" s="3" t="n"/>
      <c r="M92" s="9">
        <f>IF(A92="","",IF(AND(H92&gt;0,I92=0),"Einnahme",IF(AND(I92&gt;0,H92=0),"Ausgabe","Prüfen")))</f>
        <v/>
      </c>
    </row>
    <row r="93" ht="20" customHeight="1">
      <c r="A93" s="3" t="n"/>
      <c r="B93" s="4" t="n"/>
      <c r="C93" s="4" t="n"/>
      <c r="D93" s="5" t="n"/>
      <c r="E93" s="5" t="n"/>
      <c r="F93" s="3" t="n"/>
      <c r="G93" s="6">
        <f>IF(A93="","",IFERROR(VLOOKUP(F93,'Auswertung'!$H$5:$I$12,2,FALSE),"Sonstiges"))</f>
        <v/>
      </c>
      <c r="H93" s="7" t="n"/>
      <c r="I93" s="7" t="n"/>
      <c r="J93" s="8">
        <f>IF(A93="","",'Auswertung'!$B$3+SUM($H$3:H93)-SUM($I$3:I93))</f>
        <v/>
      </c>
      <c r="K93" s="6">
        <f>IF(B93="","",TEXT(B93,"MM.YYYY"))</f>
        <v/>
      </c>
      <c r="L93" s="3" t="n"/>
      <c r="M93" s="6">
        <f>IF(A93="","",IF(AND(H93&gt;0,I93=0),"Einnahme",IF(AND(I93&gt;0,H93=0),"Ausgabe","Prüfen")))</f>
        <v/>
      </c>
    </row>
    <row r="94" ht="20" customHeight="1">
      <c r="A94" s="3" t="n"/>
      <c r="B94" s="4" t="n"/>
      <c r="C94" s="4" t="n"/>
      <c r="D94" s="5" t="n"/>
      <c r="E94" s="5" t="n"/>
      <c r="F94" s="3" t="n"/>
      <c r="G94" s="9">
        <f>IF(A94="","",IFERROR(VLOOKUP(F94,'Auswertung'!$H$5:$I$12,2,FALSE),"Sonstiges"))</f>
        <v/>
      </c>
      <c r="H94" s="7" t="n"/>
      <c r="I94" s="7" t="n"/>
      <c r="J94" s="10">
        <f>IF(A94="","",'Auswertung'!$B$3+SUM($H$3:H94)-SUM($I$3:I94))</f>
        <v/>
      </c>
      <c r="K94" s="9">
        <f>IF(B94="","",TEXT(B94,"MM.YYYY"))</f>
        <v/>
      </c>
      <c r="L94" s="3" t="n"/>
      <c r="M94" s="9">
        <f>IF(A94="","",IF(AND(H94&gt;0,I94=0),"Einnahme",IF(AND(I94&gt;0,H94=0),"Ausgabe","Prüfen")))</f>
        <v/>
      </c>
    </row>
    <row r="95" ht="20" customHeight="1">
      <c r="A95" s="3" t="n"/>
      <c r="B95" s="4" t="n"/>
      <c r="C95" s="4" t="n"/>
      <c r="D95" s="5" t="n"/>
      <c r="E95" s="5" t="n"/>
      <c r="F95" s="3" t="n"/>
      <c r="G95" s="6">
        <f>IF(A95="","",IFERROR(VLOOKUP(F95,'Auswertung'!$H$5:$I$12,2,FALSE),"Sonstiges"))</f>
        <v/>
      </c>
      <c r="H95" s="7" t="n"/>
      <c r="I95" s="7" t="n"/>
      <c r="J95" s="8">
        <f>IF(A95="","",'Auswertung'!$B$3+SUM($H$3:H95)-SUM($I$3:I95))</f>
        <v/>
      </c>
      <c r="K95" s="6">
        <f>IF(B95="","",TEXT(B95,"MM.YYYY"))</f>
        <v/>
      </c>
      <c r="L95" s="3" t="n"/>
      <c r="M95" s="6">
        <f>IF(A95="","",IF(AND(H95&gt;0,I95=0),"Einnahme",IF(AND(I95&gt;0,H95=0),"Ausgabe","Prüfen")))</f>
        <v/>
      </c>
    </row>
    <row r="96" ht="20" customHeight="1">
      <c r="A96" s="3" t="n"/>
      <c r="B96" s="4" t="n"/>
      <c r="C96" s="4" t="n"/>
      <c r="D96" s="5" t="n"/>
      <c r="E96" s="5" t="n"/>
      <c r="F96" s="3" t="n"/>
      <c r="G96" s="9">
        <f>IF(A96="","",IFERROR(VLOOKUP(F96,'Auswertung'!$H$5:$I$12,2,FALSE),"Sonstiges"))</f>
        <v/>
      </c>
      <c r="H96" s="7" t="n"/>
      <c r="I96" s="7" t="n"/>
      <c r="J96" s="10">
        <f>IF(A96="","",'Auswertung'!$B$3+SUM($H$3:H96)-SUM($I$3:I96))</f>
        <v/>
      </c>
      <c r="K96" s="9">
        <f>IF(B96="","",TEXT(B96,"MM.YYYY"))</f>
        <v/>
      </c>
      <c r="L96" s="3" t="n"/>
      <c r="M96" s="9">
        <f>IF(A96="","",IF(AND(H96&gt;0,I96=0),"Einnahme",IF(AND(I96&gt;0,H96=0),"Ausgabe","Prüfen")))</f>
        <v/>
      </c>
    </row>
    <row r="97" ht="20" customHeight="1">
      <c r="A97" s="3" t="n"/>
      <c r="B97" s="4" t="n"/>
      <c r="C97" s="4" t="n"/>
      <c r="D97" s="5" t="n"/>
      <c r="E97" s="5" t="n"/>
      <c r="F97" s="3" t="n"/>
      <c r="G97" s="6">
        <f>IF(A97="","",IFERROR(VLOOKUP(F97,'Auswertung'!$H$5:$I$12,2,FALSE),"Sonstiges"))</f>
        <v/>
      </c>
      <c r="H97" s="7" t="n"/>
      <c r="I97" s="7" t="n"/>
      <c r="J97" s="8">
        <f>IF(A97="","",'Auswertung'!$B$3+SUM($H$3:H97)-SUM($I$3:I97))</f>
        <v/>
      </c>
      <c r="K97" s="6">
        <f>IF(B97="","",TEXT(B97,"MM.YYYY"))</f>
        <v/>
      </c>
      <c r="L97" s="3" t="n"/>
      <c r="M97" s="6">
        <f>IF(A97="","",IF(AND(H97&gt;0,I97=0),"Einnahme",IF(AND(I97&gt;0,H97=0),"Ausgabe","Prüfen")))</f>
        <v/>
      </c>
    </row>
    <row r="98" ht="20" customHeight="1">
      <c r="A98" s="3" t="n"/>
      <c r="B98" s="4" t="n"/>
      <c r="C98" s="4" t="n"/>
      <c r="D98" s="5" t="n"/>
      <c r="E98" s="5" t="n"/>
      <c r="F98" s="3" t="n"/>
      <c r="G98" s="9">
        <f>IF(A98="","",IFERROR(VLOOKUP(F98,'Auswertung'!$H$5:$I$12,2,FALSE),"Sonstiges"))</f>
        <v/>
      </c>
      <c r="H98" s="7" t="n"/>
      <c r="I98" s="7" t="n"/>
      <c r="J98" s="10">
        <f>IF(A98="","",'Auswertung'!$B$3+SUM($H$3:H98)-SUM($I$3:I98))</f>
        <v/>
      </c>
      <c r="K98" s="9">
        <f>IF(B98="","",TEXT(B98,"MM.YYYY"))</f>
        <v/>
      </c>
      <c r="L98" s="3" t="n"/>
      <c r="M98" s="9">
        <f>IF(A98="","",IF(AND(H98&gt;0,I98=0),"Einnahme",IF(AND(I98&gt;0,H98=0),"Ausgabe","Prüfen")))</f>
        <v/>
      </c>
    </row>
    <row r="99" ht="20" customHeight="1">
      <c r="A99" s="3" t="n"/>
      <c r="B99" s="4" t="n"/>
      <c r="C99" s="4" t="n"/>
      <c r="D99" s="5" t="n"/>
      <c r="E99" s="5" t="n"/>
      <c r="F99" s="3" t="n"/>
      <c r="G99" s="6">
        <f>IF(A99="","",IFERROR(VLOOKUP(F99,'Auswertung'!$H$5:$I$12,2,FALSE),"Sonstiges"))</f>
        <v/>
      </c>
      <c r="H99" s="7" t="n"/>
      <c r="I99" s="7" t="n"/>
      <c r="J99" s="8">
        <f>IF(A99="","",'Auswertung'!$B$3+SUM($H$3:H99)-SUM($I$3:I99))</f>
        <v/>
      </c>
      <c r="K99" s="6">
        <f>IF(B99="","",TEXT(B99,"MM.YYYY"))</f>
        <v/>
      </c>
      <c r="L99" s="3" t="n"/>
      <c r="M99" s="6">
        <f>IF(A99="","",IF(AND(H99&gt;0,I99=0),"Einnahme",IF(AND(I99&gt;0,H99=0),"Ausgabe","Prüfen")))</f>
        <v/>
      </c>
    </row>
    <row r="100" ht="20" customHeight="1">
      <c r="A100" s="3" t="n"/>
      <c r="B100" s="4" t="n"/>
      <c r="C100" s="4" t="n"/>
      <c r="D100" s="5" t="n"/>
      <c r="E100" s="5" t="n"/>
      <c r="F100" s="3" t="n"/>
      <c r="G100" s="9">
        <f>IF(A100="","",IFERROR(VLOOKUP(F100,'Auswertung'!$H$5:$I$12,2,FALSE),"Sonstiges"))</f>
        <v/>
      </c>
      <c r="H100" s="7" t="n"/>
      <c r="I100" s="7" t="n"/>
      <c r="J100" s="10">
        <f>IF(A100="","",'Auswertung'!$B$3+SUM($H$3:H100)-SUM($I$3:I100))</f>
        <v/>
      </c>
      <c r="K100" s="9">
        <f>IF(B100="","",TEXT(B100,"MM.YYYY"))</f>
        <v/>
      </c>
      <c r="L100" s="3" t="n"/>
      <c r="M100" s="9">
        <f>IF(A100="","",IF(AND(H100&gt;0,I100=0),"Einnahme",IF(AND(I100&gt;0,H100=0),"Ausgabe","Prüfen")))</f>
        <v/>
      </c>
    </row>
    <row r="101" ht="20" customHeight="1">
      <c r="A101" s="3" t="n"/>
      <c r="B101" s="4" t="n"/>
      <c r="C101" s="4" t="n"/>
      <c r="D101" s="5" t="n"/>
      <c r="E101" s="5" t="n"/>
      <c r="F101" s="3" t="n"/>
      <c r="G101" s="6">
        <f>IF(A101="","",IFERROR(VLOOKUP(F101,'Auswertung'!$H$5:$I$12,2,FALSE),"Sonstiges"))</f>
        <v/>
      </c>
      <c r="H101" s="7" t="n"/>
      <c r="I101" s="7" t="n"/>
      <c r="J101" s="8">
        <f>IF(A101="","",'Auswertung'!$B$3+SUM($H$3:H101)-SUM($I$3:I101))</f>
        <v/>
      </c>
      <c r="K101" s="6">
        <f>IF(B101="","",TEXT(B101,"MM.YYYY"))</f>
        <v/>
      </c>
      <c r="L101" s="3" t="n"/>
      <c r="M101" s="6">
        <f>IF(A101="","",IF(AND(H101&gt;0,I101=0),"Einnahme",IF(AND(I101&gt;0,H101=0),"Ausgabe","Prüfen")))</f>
        <v/>
      </c>
    </row>
    <row r="102" ht="20" customHeight="1">
      <c r="A102" s="3" t="n"/>
      <c r="B102" s="4" t="n"/>
      <c r="C102" s="4" t="n"/>
      <c r="D102" s="5" t="n"/>
      <c r="E102" s="5" t="n"/>
      <c r="F102" s="3" t="n"/>
      <c r="G102" s="9">
        <f>IF(A102="","",IFERROR(VLOOKUP(F102,'Auswertung'!$H$5:$I$12,2,FALSE),"Sonstiges"))</f>
        <v/>
      </c>
      <c r="H102" s="7" t="n"/>
      <c r="I102" s="7" t="n"/>
      <c r="J102" s="10">
        <f>IF(A102="","",'Auswertung'!$B$3+SUM($H$3:H102)-SUM($I$3:I102))</f>
        <v/>
      </c>
      <c r="K102" s="9">
        <f>IF(B102="","",TEXT(B102,"MM.YYYY"))</f>
        <v/>
      </c>
      <c r="L102" s="3" t="n"/>
      <c r="M102" s="9">
        <f>IF(A102="","",IF(AND(H102&gt;0,I102=0),"Einnahme",IF(AND(I102&gt;0,H102=0),"Ausgabe","Prüfen")))</f>
        <v/>
      </c>
    </row>
  </sheetData>
  <mergeCells count="1">
    <mergeCell ref="A1:M1"/>
  </mergeCells>
  <conditionalFormatting sqref="H3:H102">
    <cfRule type="expression" priority="1" dxfId="0" stopIfTrue="1">
      <formula>H3&lt;0</formula>
    </cfRule>
    <cfRule type="expression" priority="2" dxfId="0" stopIfTrue="1">
      <formula>H3&gt;100000</formula>
    </cfRule>
    <cfRule type="expression" priority="3" dxfId="1">
      <formula>H3&gt;0</formula>
    </cfRule>
  </conditionalFormatting>
  <conditionalFormatting sqref="I3:I102">
    <cfRule type="expression" priority="4" dxfId="0" stopIfTrue="1">
      <formula>I3&lt;0</formula>
    </cfRule>
    <cfRule type="expression" priority="5" dxfId="0" stopIfTrue="1">
      <formula>I3&gt;100000</formula>
    </cfRule>
  </conditionalFormatting>
  <conditionalFormatting sqref="M3:M102">
    <cfRule type="expression" priority="6" dxfId="0">
      <formula>$M3="Prüfen"</formula>
    </cfRule>
  </conditionalFormatting>
  <dataValidations count="4">
    <dataValidation sqref="A3:A102" showErrorMessage="1" showInputMessage="1" allowBlank="1" errorTitle="Ungültige Buchungs-ID" error="Bitte eine positive numerische Buchungs-ID eingeben." type="whole" operator="greaterThanOrEqual">
      <formula1>1</formula1>
    </dataValidation>
    <dataValidation sqref="F3:F102" showErrorMessage="1" showInputMessage="1" allowBlank="1" errorTitle="Ungültiger Kategoriecode" error="Bitte einen Kategoriecode aus der Zuordnungstabelle verwenden." type="list">
      <formula1>"LEBEN,MIETE,MOBIL,FREIZEIT,GEHALT,NEBEN,VERS,SONST"</formula1>
    </dataValidation>
    <dataValidation sqref="H3:I102" showErrorMessage="1" showInputMessage="1" allowBlank="1" errorTitle="Ungültiger Betrag" error="Bitte nur positive Beträge erfassen." type="decimal" operator="greaterThanOrEqual">
      <formula1>0</formula1>
    </dataValidation>
    <dataValidation sqref="L3:L102" showErrorMessage="1" showInputMessage="1" allowBlank="1" errorTitle="Ungültige Zahlungsart" error="Bitte eine Zahlungsart aus der Liste auswählen." type="list">
      <formula1>"Überweisung,Lastschrift,Dauerauftrag,Kartenzahlung,Barzahlung,Sonstige"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6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22" customWidth="1" min="2" max="2"/>
    <col width="18" customWidth="1" min="3" max="3"/>
    <col width="19" customWidth="1" min="4" max="4"/>
    <col width="4" customWidth="1" min="5" max="5"/>
    <col width="4" customWidth="1" min="6" max="6"/>
    <col width="4" customWidth="1" min="7" max="7"/>
    <col width="23" customWidth="1" min="8" max="8"/>
    <col width="18" customWidth="1" min="9" max="9"/>
    <col width="20" customWidth="1" min="10" max="10"/>
    <col width="18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</cols>
  <sheetData>
    <row r="1" ht="28" customHeight="1">
      <c r="A1" s="1" t="inlineStr">
        <is>
          <t>Kontoauszug Excel – Auswertung</t>
        </is>
      </c>
    </row>
    <row r="2">
      <c r="A2" s="2" t="inlineStr">
        <is>
          <t>Kennzahl</t>
        </is>
      </c>
      <c r="B2" s="2" t="inlineStr">
        <is>
          <t>Wert</t>
        </is>
      </c>
    </row>
    <row r="3">
      <c r="A3" s="11" t="inlineStr">
        <is>
          <t>Anfangssaldo</t>
        </is>
      </c>
      <c r="B3" s="12" t="n">
        <v>1500</v>
      </c>
      <c r="H3" s="13" t="inlineStr">
        <is>
          <t>Kategorie-Zuordnung</t>
        </is>
      </c>
      <c r="I3" s="13" t="n"/>
    </row>
    <row r="4">
      <c r="A4" s="14" t="inlineStr">
        <is>
          <t>Zeitraum der Beispieldaten</t>
        </is>
      </c>
      <c r="B4" s="9" t="inlineStr">
        <is>
          <t>Januar bis Juni 2026</t>
        </is>
      </c>
      <c r="H4" s="2" t="inlineStr">
        <is>
          <t>Kategoriecode</t>
        </is>
      </c>
      <c r="I4" s="2" t="inlineStr">
        <is>
          <t>Kategorie</t>
        </is>
      </c>
    </row>
    <row r="5">
      <c r="A5" s="11" t="inlineStr">
        <is>
          <t>Gesamteinnahmen</t>
        </is>
      </c>
      <c r="B5" s="15">
        <f>SUM('Buchungen'!$H$3:$H$102)</f>
        <v/>
      </c>
      <c r="H5" s="16" t="inlineStr">
        <is>
          <t>LEBEN</t>
        </is>
      </c>
      <c r="I5" s="16" t="inlineStr">
        <is>
          <t>Lebenshaltung</t>
        </is>
      </c>
    </row>
    <row r="6">
      <c r="A6" s="14" t="inlineStr">
        <is>
          <t>Gesamtausgaben</t>
        </is>
      </c>
      <c r="B6" s="17">
        <f>SUM('Buchungen'!$I$3:$I$102)</f>
        <v/>
      </c>
      <c r="H6" s="18" t="inlineStr">
        <is>
          <t>MIETE</t>
        </is>
      </c>
      <c r="I6" s="18" t="inlineStr">
        <is>
          <t>Wohnen</t>
        </is>
      </c>
    </row>
    <row r="7">
      <c r="A7" s="11" t="inlineStr">
        <is>
          <t>Aktueller Kontostand</t>
        </is>
      </c>
      <c r="B7" s="15">
        <f>'Auswertung'!$B$3+'Auswertung'!$B$5-'Auswertung'!$B$6</f>
        <v/>
      </c>
      <c r="H7" s="16" t="inlineStr">
        <is>
          <t>MOBIL</t>
        </is>
      </c>
      <c r="I7" s="16" t="inlineStr">
        <is>
          <t>Mobilität</t>
        </is>
      </c>
    </row>
    <row r="8">
      <c r="A8" s="14" t="inlineStr">
        <is>
          <t>Anzahl Buchungen</t>
        </is>
      </c>
      <c r="B8" s="19">
        <f>COUNTIF('Buchungen'!$A$3:$A$102,"&gt;0")</f>
        <v/>
      </c>
      <c r="H8" s="18" t="inlineStr">
        <is>
          <t>FREIZEIT</t>
        </is>
      </c>
      <c r="I8" s="18" t="inlineStr">
        <is>
          <t>Freizeit</t>
        </is>
      </c>
    </row>
    <row r="9">
      <c r="A9" s="11" t="inlineStr">
        <is>
          <t>Durchschnittliche Ausgabe</t>
        </is>
      </c>
      <c r="B9" s="15">
        <f>IFERROR(AVERAGEIF('Buchungen'!$I$3:$I$102,"&gt;0",'Buchungen'!$I$3:$I$102),0)</f>
        <v/>
      </c>
      <c r="H9" s="16" t="inlineStr">
        <is>
          <t>GEHALT</t>
        </is>
      </c>
      <c r="I9" s="16" t="inlineStr">
        <is>
          <t>Gehalt</t>
        </is>
      </c>
    </row>
    <row r="10">
      <c r="A10" s="14" t="inlineStr">
        <is>
          <t>Ausgabenquote</t>
        </is>
      </c>
      <c r="B10" s="20">
        <f>IFERROR('Auswertung'!$B$6/'Auswertung'!$B$5,0)</f>
        <v/>
      </c>
      <c r="H10" s="18" t="inlineStr">
        <is>
          <t>NEBEN</t>
        </is>
      </c>
      <c r="I10" s="18" t="inlineStr">
        <is>
          <t>Nebeneinkünfte</t>
        </is>
      </c>
    </row>
    <row r="11">
      <c r="H11" s="16" t="inlineStr">
        <is>
          <t>VERS</t>
        </is>
      </c>
      <c r="I11" s="16" t="inlineStr">
        <is>
          <t>Versicherungen</t>
        </is>
      </c>
    </row>
    <row r="12">
      <c r="H12" s="18" t="inlineStr">
        <is>
          <t>SONST</t>
        </is>
      </c>
      <c r="I12" s="18" t="inlineStr">
        <is>
          <t>Sonstiges</t>
        </is>
      </c>
    </row>
    <row r="14">
      <c r="A14" s="2" t="inlineStr">
        <is>
          <t>Monat</t>
        </is>
      </c>
      <c r="B14" s="2" t="inlineStr">
        <is>
          <t>Einnahmen</t>
        </is>
      </c>
      <c r="C14" s="2" t="inlineStr">
        <is>
          <t>Ausgaben</t>
        </is>
      </c>
      <c r="D14" s="2" t="inlineStr">
        <is>
          <t>Nettobewegung</t>
        </is>
      </c>
      <c r="H14" s="2" t="inlineStr">
        <is>
          <t>Kategorie</t>
        </is>
      </c>
      <c r="I14" s="2" t="inlineStr">
        <is>
          <t>Anzahl Buchungen</t>
        </is>
      </c>
      <c r="J14" s="2" t="inlineStr">
        <is>
          <t>Gesamtausgaben</t>
        </is>
      </c>
      <c r="K14" s="2" t="inlineStr">
        <is>
          <t>Anteil Ausgaben</t>
        </is>
      </c>
    </row>
    <row r="15">
      <c r="A15" s="6" t="inlineStr">
        <is>
          <t>01.2026</t>
        </is>
      </c>
      <c r="B15" s="21">
        <f>SUMIF('Buchungen'!$K$3:$K$102,'Auswertung'!$A15,'Buchungen'!$H$3:$H$102)</f>
        <v/>
      </c>
      <c r="C15" s="21">
        <f>SUMIF('Buchungen'!$K$3:$K$102,'Auswertung'!$A15,'Buchungen'!$I$3:$I$102)</f>
        <v/>
      </c>
      <c r="D15" s="21">
        <f>'Auswertung'!$B15-'Auswertung'!$C15</f>
        <v/>
      </c>
      <c r="H15" s="16" t="inlineStr">
        <is>
          <t>Lebenshaltung</t>
        </is>
      </c>
      <c r="I15" s="6">
        <f>COUNTIF('Buchungen'!$G$3:$G$102,'Auswertung'!$H15)</f>
        <v/>
      </c>
      <c r="J15" s="21">
        <f>SUMIF('Buchungen'!$G$3:$G$102,'Auswertung'!$H15,'Buchungen'!$I$3:$I$102)</f>
        <v/>
      </c>
      <c r="K15" s="22">
        <f>IFERROR('Auswertung'!$J15/'Auswertung'!$B$6,0)</f>
        <v/>
      </c>
    </row>
    <row r="16">
      <c r="A16" s="9" t="inlineStr">
        <is>
          <t>02.2026</t>
        </is>
      </c>
      <c r="B16" s="23">
        <f>SUMIF('Buchungen'!$K$3:$K$102,'Auswertung'!$A16,'Buchungen'!$H$3:$H$102)</f>
        <v/>
      </c>
      <c r="C16" s="23">
        <f>SUMIF('Buchungen'!$K$3:$K$102,'Auswertung'!$A16,'Buchungen'!$I$3:$I$102)</f>
        <v/>
      </c>
      <c r="D16" s="23">
        <f>'Auswertung'!$B16-'Auswertung'!$C16</f>
        <v/>
      </c>
      <c r="H16" s="18" t="inlineStr">
        <is>
          <t>Wohnen</t>
        </is>
      </c>
      <c r="I16" s="9">
        <f>COUNTIF('Buchungen'!$G$3:$G$102,'Auswertung'!$H16)</f>
        <v/>
      </c>
      <c r="J16" s="23">
        <f>SUMIF('Buchungen'!$G$3:$G$102,'Auswertung'!$H16,'Buchungen'!$I$3:$I$102)</f>
        <v/>
      </c>
      <c r="K16" s="24">
        <f>IFERROR('Auswertung'!$J16/'Auswertung'!$B$6,0)</f>
        <v/>
      </c>
    </row>
    <row r="17">
      <c r="A17" s="6" t="inlineStr">
        <is>
          <t>03.2026</t>
        </is>
      </c>
      <c r="B17" s="21">
        <f>SUMIF('Buchungen'!$K$3:$K$102,'Auswertung'!$A17,'Buchungen'!$H$3:$H$102)</f>
        <v/>
      </c>
      <c r="C17" s="21">
        <f>SUMIF('Buchungen'!$K$3:$K$102,'Auswertung'!$A17,'Buchungen'!$I$3:$I$102)</f>
        <v/>
      </c>
      <c r="D17" s="21">
        <f>'Auswertung'!$B17-'Auswertung'!$C17</f>
        <v/>
      </c>
      <c r="H17" s="16" t="inlineStr">
        <is>
          <t>Mobilität</t>
        </is>
      </c>
      <c r="I17" s="6">
        <f>COUNTIF('Buchungen'!$G$3:$G$102,'Auswertung'!$H17)</f>
        <v/>
      </c>
      <c r="J17" s="21">
        <f>SUMIF('Buchungen'!$G$3:$G$102,'Auswertung'!$H17,'Buchungen'!$I$3:$I$102)</f>
        <v/>
      </c>
      <c r="K17" s="22">
        <f>IFERROR('Auswertung'!$J17/'Auswertung'!$B$6,0)</f>
        <v/>
      </c>
    </row>
    <row r="18">
      <c r="A18" s="9" t="inlineStr">
        <is>
          <t>04.2026</t>
        </is>
      </c>
      <c r="B18" s="23">
        <f>SUMIF('Buchungen'!$K$3:$K$102,'Auswertung'!$A18,'Buchungen'!$H$3:$H$102)</f>
        <v/>
      </c>
      <c r="C18" s="23">
        <f>SUMIF('Buchungen'!$K$3:$K$102,'Auswertung'!$A18,'Buchungen'!$I$3:$I$102)</f>
        <v/>
      </c>
      <c r="D18" s="23">
        <f>'Auswertung'!$B18-'Auswertung'!$C18</f>
        <v/>
      </c>
      <c r="H18" s="18" t="inlineStr">
        <is>
          <t>Freizeit</t>
        </is>
      </c>
      <c r="I18" s="9">
        <f>COUNTIF('Buchungen'!$G$3:$G$102,'Auswertung'!$H18)</f>
        <v/>
      </c>
      <c r="J18" s="23">
        <f>SUMIF('Buchungen'!$G$3:$G$102,'Auswertung'!$H18,'Buchungen'!$I$3:$I$102)</f>
        <v/>
      </c>
      <c r="K18" s="24">
        <f>IFERROR('Auswertung'!$J18/'Auswertung'!$B$6,0)</f>
        <v/>
      </c>
    </row>
    <row r="19">
      <c r="A19" s="6" t="inlineStr">
        <is>
          <t>05.2026</t>
        </is>
      </c>
      <c r="B19" s="21">
        <f>SUMIF('Buchungen'!$K$3:$K$102,'Auswertung'!$A19,'Buchungen'!$H$3:$H$102)</f>
        <v/>
      </c>
      <c r="C19" s="21">
        <f>SUMIF('Buchungen'!$K$3:$K$102,'Auswertung'!$A19,'Buchungen'!$I$3:$I$102)</f>
        <v/>
      </c>
      <c r="D19" s="21">
        <f>'Auswertung'!$B19-'Auswertung'!$C19</f>
        <v/>
      </c>
      <c r="H19" s="16" t="inlineStr">
        <is>
          <t>Gehalt</t>
        </is>
      </c>
      <c r="I19" s="6">
        <f>COUNTIF('Buchungen'!$G$3:$G$102,'Auswertung'!$H19)</f>
        <v/>
      </c>
      <c r="J19" s="21">
        <f>SUMIF('Buchungen'!$G$3:$G$102,'Auswertung'!$H19,'Buchungen'!$I$3:$I$102)</f>
        <v/>
      </c>
      <c r="K19" s="22">
        <f>IFERROR('Auswertung'!$J19/'Auswertung'!$B$6,0)</f>
        <v/>
      </c>
    </row>
    <row r="20">
      <c r="A20" s="9" t="inlineStr">
        <is>
          <t>06.2026</t>
        </is>
      </c>
      <c r="B20" s="23">
        <f>SUMIF('Buchungen'!$K$3:$K$102,'Auswertung'!$A20,'Buchungen'!$H$3:$H$102)</f>
        <v/>
      </c>
      <c r="C20" s="23">
        <f>SUMIF('Buchungen'!$K$3:$K$102,'Auswertung'!$A20,'Buchungen'!$I$3:$I$102)</f>
        <v/>
      </c>
      <c r="D20" s="23">
        <f>'Auswertung'!$B20-'Auswertung'!$C20</f>
        <v/>
      </c>
      <c r="H20" s="18" t="inlineStr">
        <is>
          <t>Nebeneinkünfte</t>
        </is>
      </c>
      <c r="I20" s="9">
        <f>COUNTIF('Buchungen'!$G$3:$G$102,'Auswertung'!$H20)</f>
        <v/>
      </c>
      <c r="J20" s="23">
        <f>SUMIF('Buchungen'!$G$3:$G$102,'Auswertung'!$H20,'Buchungen'!$I$3:$I$102)</f>
        <v/>
      </c>
      <c r="K20" s="24">
        <f>IFERROR('Auswertung'!$J20/'Auswertung'!$B$6,0)</f>
        <v/>
      </c>
    </row>
    <row r="21">
      <c r="A21" s="6" t="inlineStr">
        <is>
          <t>07.2026</t>
        </is>
      </c>
      <c r="B21" s="21">
        <f>SUMIF('Buchungen'!$K$3:$K$102,'Auswertung'!$A21,'Buchungen'!$H$3:$H$102)</f>
        <v/>
      </c>
      <c r="C21" s="21">
        <f>SUMIF('Buchungen'!$K$3:$K$102,'Auswertung'!$A21,'Buchungen'!$I$3:$I$102)</f>
        <v/>
      </c>
      <c r="D21" s="21">
        <f>'Auswertung'!$B21-'Auswertung'!$C21</f>
        <v/>
      </c>
      <c r="H21" s="16" t="inlineStr">
        <is>
          <t>Versicherungen</t>
        </is>
      </c>
      <c r="I21" s="6">
        <f>COUNTIF('Buchungen'!$G$3:$G$102,'Auswertung'!$H21)</f>
        <v/>
      </c>
      <c r="J21" s="21">
        <f>SUMIF('Buchungen'!$G$3:$G$102,'Auswertung'!$H21,'Buchungen'!$I$3:$I$102)</f>
        <v/>
      </c>
      <c r="K21" s="22">
        <f>IFERROR('Auswertung'!$J21/'Auswertung'!$B$6,0)</f>
        <v/>
      </c>
    </row>
    <row r="22">
      <c r="A22" s="9" t="inlineStr">
        <is>
          <t>08.2026</t>
        </is>
      </c>
      <c r="B22" s="23">
        <f>SUMIF('Buchungen'!$K$3:$K$102,'Auswertung'!$A22,'Buchungen'!$H$3:$H$102)</f>
        <v/>
      </c>
      <c r="C22" s="23">
        <f>SUMIF('Buchungen'!$K$3:$K$102,'Auswertung'!$A22,'Buchungen'!$I$3:$I$102)</f>
        <v/>
      </c>
      <c r="D22" s="23">
        <f>'Auswertung'!$B22-'Auswertung'!$C22</f>
        <v/>
      </c>
      <c r="H22" s="18" t="inlineStr">
        <is>
          <t>Sonstiges</t>
        </is>
      </c>
      <c r="I22" s="9">
        <f>COUNTIF('Buchungen'!$G$3:$G$102,'Auswertung'!$H22)</f>
        <v/>
      </c>
      <c r="J22" s="23">
        <f>SUMIF('Buchungen'!$G$3:$G$102,'Auswertung'!$H22,'Buchungen'!$I$3:$I$102)</f>
        <v/>
      </c>
      <c r="K22" s="24">
        <f>IFERROR('Auswertung'!$J22/'Auswertung'!$B$6,0)</f>
        <v/>
      </c>
    </row>
    <row r="23">
      <c r="A23" s="6" t="inlineStr">
        <is>
          <t>09.2026</t>
        </is>
      </c>
      <c r="B23" s="21">
        <f>SUMIF('Buchungen'!$K$3:$K$102,'Auswertung'!$A23,'Buchungen'!$H$3:$H$102)</f>
        <v/>
      </c>
      <c r="C23" s="21">
        <f>SUMIF('Buchungen'!$K$3:$K$102,'Auswertung'!$A23,'Buchungen'!$I$3:$I$102)</f>
        <v/>
      </c>
      <c r="D23" s="21">
        <f>'Auswertung'!$B23-'Auswertung'!$C23</f>
        <v/>
      </c>
    </row>
    <row r="24">
      <c r="A24" s="9" t="inlineStr">
        <is>
          <t>10.2026</t>
        </is>
      </c>
      <c r="B24" s="23">
        <f>SUMIF('Buchungen'!$K$3:$K$102,'Auswertung'!$A24,'Buchungen'!$H$3:$H$102)</f>
        <v/>
      </c>
      <c r="C24" s="23">
        <f>SUMIF('Buchungen'!$K$3:$K$102,'Auswertung'!$A24,'Buchungen'!$I$3:$I$102)</f>
        <v/>
      </c>
      <c r="D24" s="23">
        <f>'Auswertung'!$B24-'Auswertung'!$C24</f>
        <v/>
      </c>
    </row>
    <row r="25">
      <c r="A25" s="6" t="inlineStr">
        <is>
          <t>11.2026</t>
        </is>
      </c>
      <c r="B25" s="21">
        <f>SUMIF('Buchungen'!$K$3:$K$102,'Auswertung'!$A25,'Buchungen'!$H$3:$H$102)</f>
        <v/>
      </c>
      <c r="C25" s="21">
        <f>SUMIF('Buchungen'!$K$3:$K$102,'Auswertung'!$A25,'Buchungen'!$I$3:$I$102)</f>
        <v/>
      </c>
      <c r="D25" s="21">
        <f>'Auswertung'!$B25-'Auswertung'!$C25</f>
        <v/>
      </c>
    </row>
    <row r="26">
      <c r="A26" s="9" t="inlineStr">
        <is>
          <t>12.2026</t>
        </is>
      </c>
      <c r="B26" s="23">
        <f>SUMIF('Buchungen'!$K$3:$K$102,'Auswertung'!$A26,'Buchungen'!$H$3:$H$102)</f>
        <v/>
      </c>
      <c r="C26" s="23">
        <f>SUMIF('Buchungen'!$K$3:$K$102,'Auswertung'!$A26,'Buchungen'!$I$3:$I$102)</f>
        <v/>
      </c>
      <c r="D26" s="23">
        <f>'Auswertung'!$B26-'Auswertung'!$C26</f>
        <v/>
      </c>
    </row>
  </sheetData>
  <mergeCells count="1">
    <mergeCell ref="A1:Q1"/>
  </mergeCells>
  <conditionalFormatting sqref="B7">
    <cfRule type="expression" priority="1" dxfId="0" stopIfTrue="1">
      <formula>B7&lt;0</formula>
    </cfRule>
    <cfRule type="expression" priority="2" dxfId="1">
      <formula>B7&gt;0</formula>
    </cfRule>
  </conditionalFormatting>
  <conditionalFormatting sqref="B10">
    <cfRule type="expression" priority="3" dxfId="0">
      <formula>B10&gt;0.5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Kontoauszug Excel – Anleitung</t>
        </is>
      </c>
    </row>
    <row r="3">
      <c r="A3" s="2" t="inlineStr">
        <is>
          <t>Thema</t>
        </is>
      </c>
      <c r="B3" s="2" t="inlineStr">
        <is>
          <t>Erläuterung</t>
        </is>
      </c>
    </row>
    <row r="4" ht="34" customHeight="1">
      <c r="A4" s="25" t="inlineStr">
        <is>
          <t>Eingabefelder</t>
        </is>
      </c>
      <c r="B4" s="26" t="inlineStr">
        <is>
          <t>Gelb markierte Zellen sind Eingabefelder und können für den jeweiligen Kontoauszug ergänzt oder angepasst werden.</t>
        </is>
      </c>
    </row>
    <row r="5" ht="34" customHeight="1">
      <c r="A5" s="27" t="inlineStr">
        <is>
          <t>Beträge</t>
        </is>
      </c>
      <c r="B5" s="28" t="inlineStr">
        <is>
          <t>Beträge ausschließlich in den Spalten „Einnahmen“ oder „Ausgaben“ erfassen. Pro Buchung sollte nur eine der beiden Spalten befüllt sein.</t>
        </is>
      </c>
    </row>
    <row r="6" ht="34" customHeight="1">
      <c r="A6" s="25" t="inlineStr">
        <is>
          <t>Kategoriecodes</t>
        </is>
      </c>
      <c r="B6" s="26" t="inlineStr">
        <is>
          <t>Kategoriecodes gemäß der Zuordnungstabelle auf dem Tabellenblatt „Auswertung“ verwenden.</t>
        </is>
      </c>
    </row>
    <row r="7" ht="34" customHeight="1">
      <c r="A7" s="27" t="inlineStr">
        <is>
          <t>Datumsformat</t>
        </is>
      </c>
      <c r="B7" s="28" t="inlineStr">
        <is>
          <t>Datum im Format TT.MM.JJJJ eingeben. Buchungsdatum und Wertstellung können voneinander abweichen.</t>
        </is>
      </c>
    </row>
    <row r="8" ht="34" customHeight="1">
      <c r="A8" s="25" t="inlineStr">
        <is>
          <t>Abgleich</t>
        </is>
      </c>
      <c r="B8" s="26" t="inlineStr">
        <is>
          <t>Kontoauszüge regelmäßig mit dem Originalauszug der Bank abgleichen und Abweichungen zeitnah prüfen.</t>
        </is>
      </c>
    </row>
    <row r="9" ht="34" customHeight="1">
      <c r="A9" s="27" t="inlineStr">
        <is>
          <t>Datenschutz</t>
        </is>
      </c>
      <c r="B9" s="28" t="inlineStr">
        <is>
          <t>Personenbezogene Daten, Verwendungszwecke und Kontoinformationen gemäß DSGVO vertraulich behandeln.</t>
        </is>
      </c>
    </row>
    <row r="10" ht="34" customHeight="1">
      <c r="A10" s="25" t="inlineStr">
        <is>
          <t>Hinweis</t>
        </is>
      </c>
      <c r="B10" s="26" t="inlineStr">
        <is>
          <t>Das Dokument ersetzt keine steuerliche Beratung und ist nicht automatisch eine vollständige EÜR oder DATEV-Buchführung.</t>
        </is>
      </c>
    </row>
    <row r="11" ht="34" customHeight="1">
      <c r="A11" s="27" t="inlineStr">
        <is>
          <t>Tabellenblatt Buchungen</t>
        </is>
      </c>
      <c r="B11" s="28" t="inlineStr">
        <is>
          <t>Hier werden Kontobewegungen erfasst. Kategorie, Saldo, Monat und Status werden automatisch berechnet.</t>
        </is>
      </c>
    </row>
    <row r="12" ht="34" customHeight="1">
      <c r="A12" s="25" t="inlineStr">
        <is>
          <t>Tabellenblatt Auswertung</t>
        </is>
      </c>
      <c r="B12" s="26" t="inlineStr">
        <is>
          <t>Hier stehen Kennzahlen, Kategorieauswertungen und Diagramme für die vorbereiteten Buchungszeilen zur Verfügung.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2026-09-08T19:56:31Z</dcterms:created>
  <dcterms:modified xmlns:dcterms="http://purl.org/dc/terms/" xmlns:xsi="http://www.w3.org/2001/XMLSchema-instance" xsi:type="dcterms:W3CDTF">2026-09-08T19:56:31Z</dcterms:modified>
</cp:coreProperties>
</file>