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obewegung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'Kontobewegungen'!$A$3:$N$103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#.##0,00 &quot;€&quot;"/>
    <numFmt numFmtId="165" formatCode="DD.MM.YYYY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2E3A47"/>
      <sz val="11"/>
    </font>
    <font>
      <name val="Calibri"/>
      <b val="1"/>
      <color rgb="001F2937"/>
      <sz val="10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D4A017"/>
      </patternFill>
    </fill>
    <fill>
      <patternFill patternType="solid">
        <fgColor rgb="00FFFBEB"/>
      </patternFill>
    </fill>
    <fill>
      <patternFill patternType="solid">
        <fgColor rgb="00C8102E"/>
      </patternFill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1" fillId="2" borderId="1" pivotButton="0" quotePrefix="0" xfId="0"/>
    <xf numFmtId="164" fontId="1" fillId="2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Ausgaben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'Auswertung'!$A$12:$A$21</f>
            </numRef>
          </cat>
          <val>
            <numRef>
              <f>'Auswertung'!$B$12:$B$21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Ausgaben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Monatlicher Netto-Cashflow</a:t>
            </a:r>
          </a:p>
        </rich>
      </tx>
    </title>
    <plotArea>
      <lineChart>
        <grouping val="standard"/>
        <ser>
          <idx val="0"/>
          <order val="0"/>
          <tx>
            <strRef>
              <f>'Auswertung'!D23</f>
            </strRef>
          </tx>
          <spPr>
            <a:ln xmlns:a="http://schemas.openxmlformats.org/drawingml/2006/main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'Auswertung'!$A$24:$A$35</f>
            </numRef>
          </cat>
          <val>
            <numRef>
              <f>'Auswertung'!$D$24:$D$35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Netto-Cashflow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Ausgabenanteile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'Auswertung'!B11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'Auswertung'!$A$12:$A$21</f>
            </numRef>
          </cat>
          <val>
            <numRef>
              <f>'Auswertung'!$B$12:$B$21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21</col>
      <colOff>0</colOff>
      <row>5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" customWidth="1" min="3" max="3"/>
    <col width="21" customWidth="1" min="4" max="4"/>
    <col width="15" customWidth="1" min="5" max="5"/>
    <col width="18" customWidth="1" min="6" max="6"/>
    <col width="30" customWidth="1" min="7" max="7"/>
    <col width="15" customWidth="1" min="8" max="8"/>
    <col width="15" customWidth="1" min="9" max="9"/>
    <col width="12" customWidth="1" min="10" max="10"/>
    <col width="17" customWidth="1" min="11" max="11"/>
    <col width="16" customWidth="1" min="12" max="12"/>
    <col width="12" customWidth="1" min="13" max="13"/>
    <col width="28" customWidth="1" min="14" max="14"/>
  </cols>
  <sheetData>
    <row r="1">
      <c r="A1" s="1" t="inlineStr">
        <is>
          <t>Anfangssaldo (€)</t>
        </is>
      </c>
      <c r="B1" s="2" t="n">
        <v>2500</v>
      </c>
    </row>
    <row r="2" ht="24" customHeight="1">
      <c r="A2" s="3" t="inlineStr">
        <is>
          <t>Kontoführung – Kontobewegungen</t>
        </is>
      </c>
    </row>
    <row r="3">
      <c r="A3" s="4" t="inlineStr">
        <is>
          <t>Buchungsdatum</t>
        </is>
      </c>
      <c r="B3" s="4" t="inlineStr">
        <is>
          <t>Valutadatum</t>
        </is>
      </c>
      <c r="C3" s="4" t="inlineStr">
        <is>
          <t>Buchungstext</t>
        </is>
      </c>
      <c r="D3" s="4" t="inlineStr">
        <is>
          <t>Kategorie</t>
        </is>
      </c>
      <c r="E3" s="4" t="inlineStr">
        <is>
          <t>Konto</t>
        </is>
      </c>
      <c r="F3" s="4" t="inlineStr">
        <is>
          <t>Zahlungsart</t>
        </is>
      </c>
      <c r="G3" s="4" t="inlineStr">
        <is>
          <t>Empfänger/Zahlungspflichtiger</t>
        </is>
      </c>
      <c r="H3" s="4" t="inlineStr">
        <is>
          <t>Einnahmen (€)</t>
        </is>
      </c>
      <c r="I3" s="4" t="inlineStr">
        <is>
          <t>Ausgaben (€)</t>
        </is>
      </c>
      <c r="J3" s="4" t="inlineStr">
        <is>
          <t>USt.-Satz</t>
        </is>
      </c>
      <c r="K3" s="4" t="inlineStr">
        <is>
          <t>USt.-Betrag (€)</t>
        </is>
      </c>
      <c r="L3" s="4" t="inlineStr">
        <is>
          <t>Saldo (€)</t>
        </is>
      </c>
      <c r="M3" s="4" t="inlineStr">
        <is>
          <t>Monat</t>
        </is>
      </c>
      <c r="N3" s="4" t="inlineStr">
        <is>
          <t>Notiz</t>
        </is>
      </c>
    </row>
    <row r="4">
      <c r="A4" s="5" t="n">
        <v>46027</v>
      </c>
      <c r="B4" s="5" t="n">
        <v>46027</v>
      </c>
      <c r="C4" s="6" t="inlineStr">
        <is>
          <t>Gehalt Anna Schneider</t>
        </is>
      </c>
      <c r="D4" s="6" t="inlineStr">
        <is>
          <t>Gehalt</t>
        </is>
      </c>
      <c r="E4" s="6" t="inlineStr">
        <is>
          <t>Girokonto</t>
        </is>
      </c>
      <c r="F4" s="6" t="inlineStr">
        <is>
          <t>Gutschrift</t>
        </is>
      </c>
      <c r="G4" s="6" t="inlineStr">
        <is>
          <t>Anna Schneider</t>
        </is>
      </c>
      <c r="H4" s="7" t="n">
        <v>3250</v>
      </c>
      <c r="I4" s="7" t="n"/>
      <c r="J4" s="8" t="n">
        <v>0</v>
      </c>
      <c r="K4" s="9" t="inlineStr">
        <is>
          <t>Januargehalt</t>
        </is>
      </c>
      <c r="L4" s="9">
        <f>IF('Kontobewegungen'!A4="","",'Kontobewegungen'!$B$1+SUM('Kontobewegungen'!$H$4:H4)-SUM('Kontobewegungen'!$I$4:I4))</f>
        <v/>
      </c>
      <c r="M4" s="10">
        <f>IF('Kontobewegungen'!A4="","",TEXT('Kontobewegungen'!A4,"MM.YYYY"))</f>
        <v/>
      </c>
      <c r="N4" s="6" t="n"/>
    </row>
    <row r="5">
      <c r="A5" s="5" t="n">
        <v>46029</v>
      </c>
      <c r="B5" s="5" t="n">
        <v>46029</v>
      </c>
      <c r="C5" s="6" t="inlineStr">
        <is>
          <t>Miete Wohnung Berlin</t>
        </is>
      </c>
      <c r="D5" s="6" t="inlineStr">
        <is>
          <t>Wohnen</t>
        </is>
      </c>
      <c r="E5" s="6" t="inlineStr">
        <is>
          <t>Girokonto</t>
        </is>
      </c>
      <c r="F5" s="6" t="inlineStr">
        <is>
          <t>Lastschrift</t>
        </is>
      </c>
      <c r="G5" s="6" t="inlineStr">
        <is>
          <t>Hausverwaltung Berlin Mitte</t>
        </is>
      </c>
      <c r="H5" s="7" t="n"/>
      <c r="I5" s="7" t="n">
        <v>1180</v>
      </c>
      <c r="J5" s="8" t="n">
        <v>0</v>
      </c>
      <c r="K5" s="11" t="inlineStr">
        <is>
          <t>Miete Januar</t>
        </is>
      </c>
      <c r="L5" s="11">
        <f>IF('Kontobewegungen'!A5="","",'Kontobewegungen'!$B$1+SUM('Kontobewegungen'!$H$4:H5)-SUM('Kontobewegungen'!$I$4:I5))</f>
        <v/>
      </c>
      <c r="M5" s="12">
        <f>IF('Kontobewegungen'!A5="","",TEXT('Kontobewegungen'!A5,"MM.YYYY"))</f>
        <v/>
      </c>
      <c r="N5" s="6" t="n"/>
    </row>
    <row r="6">
      <c r="A6" s="5" t="n">
        <v>46034</v>
      </c>
      <c r="B6" s="5" t="n">
        <v>46034</v>
      </c>
      <c r="C6" s="6" t="inlineStr">
        <is>
          <t>REWE München</t>
        </is>
      </c>
      <c r="D6" s="6" t="inlineStr">
        <is>
          <t>Lebensmittel</t>
        </is>
      </c>
      <c r="E6" s="6" t="inlineStr">
        <is>
          <t>Girokonto</t>
        </is>
      </c>
      <c r="F6" s="6" t="inlineStr">
        <is>
          <t>Kartenzahlung</t>
        </is>
      </c>
      <c r="G6" s="6" t="inlineStr">
        <is>
          <t>REWE Markt München</t>
        </is>
      </c>
      <c r="H6" s="7" t="n"/>
      <c r="I6" s="7" t="n">
        <v>86.45</v>
      </c>
      <c r="J6" s="8" t="n">
        <v>0.07000000000000001</v>
      </c>
      <c r="K6" s="9" t="inlineStr">
        <is>
          <t>Wocheneinkauf</t>
        </is>
      </c>
      <c r="L6" s="9">
        <f>IF('Kontobewegungen'!A6="","",'Kontobewegungen'!$B$1+SUM('Kontobewegungen'!$H$4:H6)-SUM('Kontobewegungen'!$I$4:I6))</f>
        <v/>
      </c>
      <c r="M6" s="10">
        <f>IF('Kontobewegungen'!A6="","",TEXT('Kontobewegungen'!A6,"MM.YYYY"))</f>
        <v/>
      </c>
      <c r="N6" s="6" t="n"/>
    </row>
    <row r="7">
      <c r="A7" s="5" t="n">
        <v>46042</v>
      </c>
      <c r="B7" s="5" t="n">
        <v>46043</v>
      </c>
      <c r="C7" s="6" t="inlineStr">
        <is>
          <t>Stromabschlag</t>
        </is>
      </c>
      <c r="D7" s="6" t="inlineStr">
        <is>
          <t>Nebenkosten</t>
        </is>
      </c>
      <c r="E7" s="6" t="inlineStr">
        <is>
          <t>Girokonto</t>
        </is>
      </c>
      <c r="F7" s="6" t="inlineStr">
        <is>
          <t>Lastschrift</t>
        </is>
      </c>
      <c r="G7" s="6" t="inlineStr">
        <is>
          <t>Berliner Stadtwerke</t>
        </is>
      </c>
      <c r="H7" s="7" t="n"/>
      <c r="I7" s="7" t="n">
        <v>74</v>
      </c>
      <c r="J7" s="8" t="n">
        <v>0.19</v>
      </c>
      <c r="K7" s="11" t="inlineStr">
        <is>
          <t>Abschlag Januar</t>
        </is>
      </c>
      <c r="L7" s="11">
        <f>IF('Kontobewegungen'!A7="","",'Kontobewegungen'!$B$1+SUM('Kontobewegungen'!$H$4:H7)-SUM('Kontobewegungen'!$I$4:I7))</f>
        <v/>
      </c>
      <c r="M7" s="12">
        <f>IF('Kontobewegungen'!A7="","",TEXT('Kontobewegungen'!A7,"MM.YYYY"))</f>
        <v/>
      </c>
      <c r="N7" s="6" t="n"/>
    </row>
    <row r="8">
      <c r="A8" s="5" t="n">
        <v>46053</v>
      </c>
      <c r="B8" s="5" t="n">
        <v>46053</v>
      </c>
      <c r="C8" s="6" t="inlineStr">
        <is>
          <t>Freelance-Projekt Lukas Weber</t>
        </is>
      </c>
      <c r="D8" s="6" t="inlineStr">
        <is>
          <t>Nebentätigkeit</t>
        </is>
      </c>
      <c r="E8" s="6" t="inlineStr">
        <is>
          <t>Tagesgeld</t>
        </is>
      </c>
      <c r="F8" s="6" t="inlineStr">
        <is>
          <t>Gutschrift</t>
        </is>
      </c>
      <c r="G8" s="6" t="inlineStr">
        <is>
          <t>Lukas Weber IT-Service</t>
        </is>
      </c>
      <c r="H8" s="7" t="n">
        <v>1450</v>
      </c>
      <c r="I8" s="7" t="n"/>
      <c r="J8" s="8" t="n">
        <v>0.19</v>
      </c>
      <c r="K8" s="9" t="inlineStr">
        <is>
          <t>Projektabrechnung</t>
        </is>
      </c>
      <c r="L8" s="9">
        <f>IF('Kontobewegungen'!A8="","",'Kontobewegungen'!$B$1+SUM('Kontobewegungen'!$H$4:H8)-SUM('Kontobewegungen'!$I$4:I8))</f>
        <v/>
      </c>
      <c r="M8" s="10">
        <f>IF('Kontobewegungen'!A8="","",TEXT('Kontobewegungen'!A8,"MM.YYYY"))</f>
        <v/>
      </c>
      <c r="N8" s="6" t="n"/>
    </row>
    <row r="9">
      <c r="A9" s="5" t="n">
        <v>46056</v>
      </c>
      <c r="B9" s="5" t="n">
        <v>46056</v>
      </c>
      <c r="C9" s="6" t="inlineStr">
        <is>
          <t>Deutsche Telekom</t>
        </is>
      </c>
      <c r="D9" s="6" t="inlineStr">
        <is>
          <t>Kommunikation</t>
        </is>
      </c>
      <c r="E9" s="6" t="inlineStr">
        <is>
          <t>Girokonto</t>
        </is>
      </c>
      <c r="F9" s="6" t="inlineStr">
        <is>
          <t>Lastschrift</t>
        </is>
      </c>
      <c r="G9" s="6" t="inlineStr">
        <is>
          <t>Deutsche Telekom AG</t>
        </is>
      </c>
      <c r="H9" s="7" t="n"/>
      <c r="I9" s="7" t="n">
        <v>49.95</v>
      </c>
      <c r="J9" s="8" t="n">
        <v>0.19</v>
      </c>
      <c r="K9" s="11" t="inlineStr">
        <is>
          <t>Mobilfunk und Internet</t>
        </is>
      </c>
      <c r="L9" s="11">
        <f>IF('Kontobewegungen'!A9="","",'Kontobewegungen'!$B$1+SUM('Kontobewegungen'!$H$4:H9)-SUM('Kontobewegungen'!$I$4:I9))</f>
        <v/>
      </c>
      <c r="M9" s="12">
        <f>IF('Kontobewegungen'!A9="","",TEXT('Kontobewegungen'!A9,"MM.YYYY"))</f>
        <v/>
      </c>
      <c r="N9" s="6" t="n"/>
    </row>
    <row r="10">
      <c r="A10" s="5" t="n">
        <v>46063</v>
      </c>
      <c r="B10" s="5" t="n">
        <v>46063</v>
      </c>
      <c r="C10" s="6" t="inlineStr">
        <is>
          <t>Versicherung Allianz</t>
        </is>
      </c>
      <c r="D10" s="6" t="inlineStr">
        <is>
          <t>Versicherung</t>
        </is>
      </c>
      <c r="E10" s="6" t="inlineStr">
        <is>
          <t>Girokonto</t>
        </is>
      </c>
      <c r="F10" s="6" t="inlineStr">
        <is>
          <t>Lastschrift</t>
        </is>
      </c>
      <c r="G10" s="6" t="inlineStr">
        <is>
          <t>Allianz Versicherung</t>
        </is>
      </c>
      <c r="H10" s="7" t="n"/>
      <c r="I10" s="7" t="n">
        <v>112.8</v>
      </c>
      <c r="J10" s="8" t="n">
        <v>0</v>
      </c>
      <c r="K10" s="9" t="inlineStr">
        <is>
          <t>Haftpflichtversicherung</t>
        </is>
      </c>
      <c r="L10" s="9">
        <f>IF('Kontobewegungen'!A10="","",'Kontobewegungen'!$B$1+SUM('Kontobewegungen'!$H$4:H10)-SUM('Kontobewegungen'!$I$4:I10))</f>
        <v/>
      </c>
      <c r="M10" s="10">
        <f>IF('Kontobewegungen'!A10="","",TEXT('Kontobewegungen'!A10,"MM.YYYY"))</f>
        <v/>
      </c>
      <c r="N10" s="6" t="n"/>
    </row>
    <row r="11">
      <c r="A11" s="5" t="n">
        <v>46071</v>
      </c>
      <c r="B11" s="5" t="n">
        <v>46071</v>
      </c>
      <c r="C11" s="6" t="inlineStr">
        <is>
          <t>Rückerstattung BahnCard</t>
        </is>
      </c>
      <c r="D11" s="6" t="inlineStr">
        <is>
          <t>Sonstige Einnahmen</t>
        </is>
      </c>
      <c r="E11" s="6" t="inlineStr">
        <is>
          <t>Girokonto</t>
        </is>
      </c>
      <c r="F11" s="6" t="inlineStr">
        <is>
          <t>Gutschrift</t>
        </is>
      </c>
      <c r="G11" s="6" t="inlineStr">
        <is>
          <t>Deutsche Bahn AG</t>
        </is>
      </c>
      <c r="H11" s="7" t="n">
        <v>69.90000000000001</v>
      </c>
      <c r="I11" s="7" t="n"/>
      <c r="J11" s="8" t="n">
        <v>0</v>
      </c>
      <c r="K11" s="11" t="inlineStr">
        <is>
          <t>Erstattung BahnCard</t>
        </is>
      </c>
      <c r="L11" s="11">
        <f>IF('Kontobewegungen'!A11="","",'Kontobewegungen'!$B$1+SUM('Kontobewegungen'!$H$4:H11)-SUM('Kontobewegungen'!$I$4:I11))</f>
        <v/>
      </c>
      <c r="M11" s="12">
        <f>IF('Kontobewegungen'!A11="","",TEXT('Kontobewegungen'!A11,"MM.YYYY"))</f>
        <v/>
      </c>
      <c r="N11" s="6" t="n"/>
    </row>
    <row r="12">
      <c r="A12" s="5" t="n">
        <v>46081</v>
      </c>
      <c r="B12" s="5" t="n">
        <v>46081</v>
      </c>
      <c r="C12" s="6" t="inlineStr">
        <is>
          <t>Bürobedarf Köln</t>
        </is>
      </c>
      <c r="D12" s="6" t="inlineStr">
        <is>
          <t>Bürobedarf</t>
        </is>
      </c>
      <c r="E12" s="6" t="inlineStr">
        <is>
          <t>Girokonto</t>
        </is>
      </c>
      <c r="F12" s="6" t="inlineStr">
        <is>
          <t>Kartenzahlung</t>
        </is>
      </c>
      <c r="G12" s="6" t="inlineStr">
        <is>
          <t>Bürobedarf Köln GmbH</t>
        </is>
      </c>
      <c r="H12" s="7" t="n"/>
      <c r="I12" s="7" t="n">
        <v>128.6</v>
      </c>
      <c r="J12" s="8" t="n">
        <v>0.19</v>
      </c>
      <c r="K12" s="9" t="inlineStr">
        <is>
          <t>Druckerpapier und Ordner</t>
        </is>
      </c>
      <c r="L12" s="9">
        <f>IF('Kontobewegungen'!A12="","",'Kontobewegungen'!$B$1+SUM('Kontobewegungen'!$H$4:H12)-SUM('Kontobewegungen'!$I$4:I12))</f>
        <v/>
      </c>
      <c r="M12" s="10">
        <f>IF('Kontobewegungen'!A12="","",TEXT('Kontobewegungen'!A12,"MM.YYYY"))</f>
        <v/>
      </c>
      <c r="N12" s="6" t="n"/>
    </row>
    <row r="13">
      <c r="A13" s="5" t="n"/>
      <c r="B13" s="5" t="n"/>
      <c r="C13" s="6" t="n"/>
      <c r="D13" s="6" t="n"/>
      <c r="E13" s="6" t="n"/>
      <c r="F13" s="6" t="n"/>
      <c r="G13" s="6" t="n"/>
      <c r="H13" s="7" t="n"/>
      <c r="I13" s="7" t="n"/>
      <c r="J13" s="8" t="n"/>
      <c r="K13" s="11">
        <f>IF('Kontobewegungen'!A13="","",IFERROR(IF('Kontobewegungen'!H13&gt;0,'Kontobewegungen'!H13*'Kontobewegungen'!J13,'Kontobewegungen'!I13*'Kontobewegungen'!J13),0))</f>
        <v/>
      </c>
      <c r="L13" s="11">
        <f>IF('Kontobewegungen'!A13="","",'Kontobewegungen'!$B$1+SUM('Kontobewegungen'!$H$4:H13)-SUM('Kontobewegungen'!$I$4:I13))</f>
        <v/>
      </c>
      <c r="M13" s="12">
        <f>IF('Kontobewegungen'!A13="","",TEXT('Kontobewegungen'!A13,"MM.YYYY"))</f>
        <v/>
      </c>
      <c r="N13" s="6" t="n"/>
    </row>
    <row r="14">
      <c r="A14" s="5" t="n"/>
      <c r="B14" s="5" t="n"/>
      <c r="C14" s="6" t="n"/>
      <c r="D14" s="6" t="n"/>
      <c r="E14" s="6" t="n"/>
      <c r="F14" s="6" t="n"/>
      <c r="G14" s="6" t="n"/>
      <c r="H14" s="7" t="n"/>
      <c r="I14" s="7" t="n"/>
      <c r="J14" s="8" t="n"/>
      <c r="K14" s="9">
        <f>IF('Kontobewegungen'!A14="","",IFERROR(IF('Kontobewegungen'!H14&gt;0,'Kontobewegungen'!H14*'Kontobewegungen'!J14,'Kontobewegungen'!I14*'Kontobewegungen'!J14),0))</f>
        <v/>
      </c>
      <c r="L14" s="9">
        <f>IF('Kontobewegungen'!A14="","",'Kontobewegungen'!$B$1+SUM('Kontobewegungen'!$H$4:H14)-SUM('Kontobewegungen'!$I$4:I14))</f>
        <v/>
      </c>
      <c r="M14" s="10">
        <f>IF('Kontobewegungen'!A14="","",TEXT('Kontobewegungen'!A14,"MM.YYYY"))</f>
        <v/>
      </c>
      <c r="N14" s="6" t="n"/>
    </row>
    <row r="15">
      <c r="A15" s="5" t="n"/>
      <c r="B15" s="5" t="n"/>
      <c r="C15" s="6" t="n"/>
      <c r="D15" s="6" t="n"/>
      <c r="E15" s="6" t="n"/>
      <c r="F15" s="6" t="n"/>
      <c r="G15" s="6" t="n"/>
      <c r="H15" s="7" t="n"/>
      <c r="I15" s="7" t="n"/>
      <c r="J15" s="8" t="n"/>
      <c r="K15" s="11">
        <f>IF('Kontobewegungen'!A15="","",IFERROR(IF('Kontobewegungen'!H15&gt;0,'Kontobewegungen'!H15*'Kontobewegungen'!J15,'Kontobewegungen'!I15*'Kontobewegungen'!J15),0))</f>
        <v/>
      </c>
      <c r="L15" s="11">
        <f>IF('Kontobewegungen'!A15="","",'Kontobewegungen'!$B$1+SUM('Kontobewegungen'!$H$4:H15)-SUM('Kontobewegungen'!$I$4:I15))</f>
        <v/>
      </c>
      <c r="M15" s="12">
        <f>IF('Kontobewegungen'!A15="","",TEXT('Kontobewegungen'!A15,"MM.YYYY"))</f>
        <v/>
      </c>
      <c r="N15" s="6" t="n"/>
    </row>
    <row r="16">
      <c r="A16" s="5" t="n"/>
      <c r="B16" s="5" t="n"/>
      <c r="C16" s="6" t="n"/>
      <c r="D16" s="6" t="n"/>
      <c r="E16" s="6" t="n"/>
      <c r="F16" s="6" t="n"/>
      <c r="G16" s="6" t="n"/>
      <c r="H16" s="7" t="n"/>
      <c r="I16" s="7" t="n"/>
      <c r="J16" s="8" t="n"/>
      <c r="K16" s="9">
        <f>IF('Kontobewegungen'!A16="","",IFERROR(IF('Kontobewegungen'!H16&gt;0,'Kontobewegungen'!H16*'Kontobewegungen'!J16,'Kontobewegungen'!I16*'Kontobewegungen'!J16),0))</f>
        <v/>
      </c>
      <c r="L16" s="9">
        <f>IF('Kontobewegungen'!A16="","",'Kontobewegungen'!$B$1+SUM('Kontobewegungen'!$H$4:H16)-SUM('Kontobewegungen'!$I$4:I16))</f>
        <v/>
      </c>
      <c r="M16" s="10">
        <f>IF('Kontobewegungen'!A16="","",TEXT('Kontobewegungen'!A16,"MM.YYYY"))</f>
        <v/>
      </c>
      <c r="N16" s="6" t="n"/>
    </row>
    <row r="17">
      <c r="A17" s="5" t="n"/>
      <c r="B17" s="5" t="n"/>
      <c r="C17" s="6" t="n"/>
      <c r="D17" s="6" t="n"/>
      <c r="E17" s="6" t="n"/>
      <c r="F17" s="6" t="n"/>
      <c r="G17" s="6" t="n"/>
      <c r="H17" s="7" t="n"/>
      <c r="I17" s="7" t="n"/>
      <c r="J17" s="8" t="n"/>
      <c r="K17" s="11">
        <f>IF('Kontobewegungen'!A17="","",IFERROR(IF('Kontobewegungen'!H17&gt;0,'Kontobewegungen'!H17*'Kontobewegungen'!J17,'Kontobewegungen'!I17*'Kontobewegungen'!J17),0))</f>
        <v/>
      </c>
      <c r="L17" s="11">
        <f>IF('Kontobewegungen'!A17="","",'Kontobewegungen'!$B$1+SUM('Kontobewegungen'!$H$4:H17)-SUM('Kontobewegungen'!$I$4:I17))</f>
        <v/>
      </c>
      <c r="M17" s="12">
        <f>IF('Kontobewegungen'!A17="","",TEXT('Kontobewegungen'!A17,"MM.YYYY"))</f>
        <v/>
      </c>
      <c r="N17" s="6" t="n"/>
    </row>
    <row r="18">
      <c r="A18" s="5" t="n"/>
      <c r="B18" s="5" t="n"/>
      <c r="C18" s="6" t="n"/>
      <c r="D18" s="6" t="n"/>
      <c r="E18" s="6" t="n"/>
      <c r="F18" s="6" t="n"/>
      <c r="G18" s="6" t="n"/>
      <c r="H18" s="7" t="n"/>
      <c r="I18" s="7" t="n"/>
      <c r="J18" s="8" t="n"/>
      <c r="K18" s="9">
        <f>IF('Kontobewegungen'!A18="","",IFERROR(IF('Kontobewegungen'!H18&gt;0,'Kontobewegungen'!H18*'Kontobewegungen'!J18,'Kontobewegungen'!I18*'Kontobewegungen'!J18),0))</f>
        <v/>
      </c>
      <c r="L18" s="9">
        <f>IF('Kontobewegungen'!A18="","",'Kontobewegungen'!$B$1+SUM('Kontobewegungen'!$H$4:H18)-SUM('Kontobewegungen'!$I$4:I18))</f>
        <v/>
      </c>
      <c r="M18" s="10">
        <f>IF('Kontobewegungen'!A18="","",TEXT('Kontobewegungen'!A18,"MM.YYYY"))</f>
        <v/>
      </c>
      <c r="N18" s="6" t="n"/>
    </row>
    <row r="19">
      <c r="A19" s="5" t="n"/>
      <c r="B19" s="5" t="n"/>
      <c r="C19" s="6" t="n"/>
      <c r="D19" s="6" t="n"/>
      <c r="E19" s="6" t="n"/>
      <c r="F19" s="6" t="n"/>
      <c r="G19" s="6" t="n"/>
      <c r="H19" s="7" t="n"/>
      <c r="I19" s="7" t="n"/>
      <c r="J19" s="8" t="n"/>
      <c r="K19" s="11">
        <f>IF('Kontobewegungen'!A19="","",IFERROR(IF('Kontobewegungen'!H19&gt;0,'Kontobewegungen'!H19*'Kontobewegungen'!J19,'Kontobewegungen'!I19*'Kontobewegungen'!J19),0))</f>
        <v/>
      </c>
      <c r="L19" s="11">
        <f>IF('Kontobewegungen'!A19="","",'Kontobewegungen'!$B$1+SUM('Kontobewegungen'!$H$4:H19)-SUM('Kontobewegungen'!$I$4:I19))</f>
        <v/>
      </c>
      <c r="M19" s="12">
        <f>IF('Kontobewegungen'!A19="","",TEXT('Kontobewegungen'!A19,"MM.YYYY"))</f>
        <v/>
      </c>
      <c r="N19" s="6" t="n"/>
    </row>
    <row r="20">
      <c r="A20" s="5" t="n"/>
      <c r="B20" s="5" t="n"/>
      <c r="C20" s="6" t="n"/>
      <c r="D20" s="6" t="n"/>
      <c r="E20" s="6" t="n"/>
      <c r="F20" s="6" t="n"/>
      <c r="G20" s="6" t="n"/>
      <c r="H20" s="7" t="n"/>
      <c r="I20" s="7" t="n"/>
      <c r="J20" s="8" t="n"/>
      <c r="K20" s="9">
        <f>IF('Kontobewegungen'!A20="","",IFERROR(IF('Kontobewegungen'!H20&gt;0,'Kontobewegungen'!H20*'Kontobewegungen'!J20,'Kontobewegungen'!I20*'Kontobewegungen'!J20),0))</f>
        <v/>
      </c>
      <c r="L20" s="9">
        <f>IF('Kontobewegungen'!A20="","",'Kontobewegungen'!$B$1+SUM('Kontobewegungen'!$H$4:H20)-SUM('Kontobewegungen'!$I$4:I20))</f>
        <v/>
      </c>
      <c r="M20" s="10">
        <f>IF('Kontobewegungen'!A20="","",TEXT('Kontobewegungen'!A20,"MM.YYYY"))</f>
        <v/>
      </c>
      <c r="N20" s="6" t="n"/>
    </row>
    <row r="21">
      <c r="A21" s="5" t="n"/>
      <c r="B21" s="5" t="n"/>
      <c r="C21" s="6" t="n"/>
      <c r="D21" s="6" t="n"/>
      <c r="E21" s="6" t="n"/>
      <c r="F21" s="6" t="n"/>
      <c r="G21" s="6" t="n"/>
      <c r="H21" s="7" t="n"/>
      <c r="I21" s="7" t="n"/>
      <c r="J21" s="8" t="n"/>
      <c r="K21" s="11">
        <f>IF('Kontobewegungen'!A21="","",IFERROR(IF('Kontobewegungen'!H21&gt;0,'Kontobewegungen'!H21*'Kontobewegungen'!J21,'Kontobewegungen'!I21*'Kontobewegungen'!J21),0))</f>
        <v/>
      </c>
      <c r="L21" s="11">
        <f>IF('Kontobewegungen'!A21="","",'Kontobewegungen'!$B$1+SUM('Kontobewegungen'!$H$4:H21)-SUM('Kontobewegungen'!$I$4:I21))</f>
        <v/>
      </c>
      <c r="M21" s="12">
        <f>IF('Kontobewegungen'!A21="","",TEXT('Kontobewegungen'!A21,"MM.YYYY"))</f>
        <v/>
      </c>
      <c r="N21" s="6" t="n"/>
    </row>
    <row r="22">
      <c r="A22" s="5" t="n"/>
      <c r="B22" s="5" t="n"/>
      <c r="C22" s="6" t="n"/>
      <c r="D22" s="6" t="n"/>
      <c r="E22" s="6" t="n"/>
      <c r="F22" s="6" t="n"/>
      <c r="G22" s="6" t="n"/>
      <c r="H22" s="7" t="n"/>
      <c r="I22" s="7" t="n"/>
      <c r="J22" s="8" t="n"/>
      <c r="K22" s="9">
        <f>IF('Kontobewegungen'!A22="","",IFERROR(IF('Kontobewegungen'!H22&gt;0,'Kontobewegungen'!H22*'Kontobewegungen'!J22,'Kontobewegungen'!I22*'Kontobewegungen'!J22),0))</f>
        <v/>
      </c>
      <c r="L22" s="9">
        <f>IF('Kontobewegungen'!A22="","",'Kontobewegungen'!$B$1+SUM('Kontobewegungen'!$H$4:H22)-SUM('Kontobewegungen'!$I$4:I22))</f>
        <v/>
      </c>
      <c r="M22" s="10">
        <f>IF('Kontobewegungen'!A22="","",TEXT('Kontobewegungen'!A22,"MM.YYYY"))</f>
        <v/>
      </c>
      <c r="N22" s="6" t="n"/>
    </row>
    <row r="23">
      <c r="A23" s="5" t="n"/>
      <c r="B23" s="5" t="n"/>
      <c r="C23" s="6" t="n"/>
      <c r="D23" s="6" t="n"/>
      <c r="E23" s="6" t="n"/>
      <c r="F23" s="6" t="n"/>
      <c r="G23" s="6" t="n"/>
      <c r="H23" s="7" t="n"/>
      <c r="I23" s="7" t="n"/>
      <c r="J23" s="8" t="n"/>
      <c r="K23" s="11">
        <f>IF('Kontobewegungen'!A23="","",IFERROR(IF('Kontobewegungen'!H23&gt;0,'Kontobewegungen'!H23*'Kontobewegungen'!J23,'Kontobewegungen'!I23*'Kontobewegungen'!J23),0))</f>
        <v/>
      </c>
      <c r="L23" s="11">
        <f>IF('Kontobewegungen'!A23="","",'Kontobewegungen'!$B$1+SUM('Kontobewegungen'!$H$4:H23)-SUM('Kontobewegungen'!$I$4:I23))</f>
        <v/>
      </c>
      <c r="M23" s="12">
        <f>IF('Kontobewegungen'!A23="","",TEXT('Kontobewegungen'!A23,"MM.YYYY"))</f>
        <v/>
      </c>
      <c r="N23" s="6" t="n"/>
    </row>
    <row r="24">
      <c r="A24" s="5" t="n"/>
      <c r="B24" s="5" t="n"/>
      <c r="C24" s="6" t="n"/>
      <c r="D24" s="6" t="n"/>
      <c r="E24" s="6" t="n"/>
      <c r="F24" s="6" t="n"/>
      <c r="G24" s="6" t="n"/>
      <c r="H24" s="7" t="n"/>
      <c r="I24" s="7" t="n"/>
      <c r="J24" s="8" t="n"/>
      <c r="K24" s="9">
        <f>IF('Kontobewegungen'!A24="","",IFERROR(IF('Kontobewegungen'!H24&gt;0,'Kontobewegungen'!H24*'Kontobewegungen'!J24,'Kontobewegungen'!I24*'Kontobewegungen'!J24),0))</f>
        <v/>
      </c>
      <c r="L24" s="9">
        <f>IF('Kontobewegungen'!A24="","",'Kontobewegungen'!$B$1+SUM('Kontobewegungen'!$H$4:H24)-SUM('Kontobewegungen'!$I$4:I24))</f>
        <v/>
      </c>
      <c r="M24" s="10">
        <f>IF('Kontobewegungen'!A24="","",TEXT('Kontobewegungen'!A24,"MM.YYYY"))</f>
        <v/>
      </c>
      <c r="N24" s="6" t="n"/>
    </row>
    <row r="25">
      <c r="A25" s="5" t="n"/>
      <c r="B25" s="5" t="n"/>
      <c r="C25" s="6" t="n"/>
      <c r="D25" s="6" t="n"/>
      <c r="E25" s="6" t="n"/>
      <c r="F25" s="6" t="n"/>
      <c r="G25" s="6" t="n"/>
      <c r="H25" s="7" t="n"/>
      <c r="I25" s="7" t="n"/>
      <c r="J25" s="8" t="n"/>
      <c r="K25" s="11">
        <f>IF('Kontobewegungen'!A25="","",IFERROR(IF('Kontobewegungen'!H25&gt;0,'Kontobewegungen'!H25*'Kontobewegungen'!J25,'Kontobewegungen'!I25*'Kontobewegungen'!J25),0))</f>
        <v/>
      </c>
      <c r="L25" s="11">
        <f>IF('Kontobewegungen'!A25="","",'Kontobewegungen'!$B$1+SUM('Kontobewegungen'!$H$4:H25)-SUM('Kontobewegungen'!$I$4:I25))</f>
        <v/>
      </c>
      <c r="M25" s="12">
        <f>IF('Kontobewegungen'!A25="","",TEXT('Kontobewegungen'!A25,"MM.YYYY"))</f>
        <v/>
      </c>
      <c r="N25" s="6" t="n"/>
    </row>
    <row r="26">
      <c r="A26" s="5" t="n"/>
      <c r="B26" s="5" t="n"/>
      <c r="C26" s="6" t="n"/>
      <c r="D26" s="6" t="n"/>
      <c r="E26" s="6" t="n"/>
      <c r="F26" s="6" t="n"/>
      <c r="G26" s="6" t="n"/>
      <c r="H26" s="7" t="n"/>
      <c r="I26" s="7" t="n"/>
      <c r="J26" s="8" t="n"/>
      <c r="K26" s="9">
        <f>IF('Kontobewegungen'!A26="","",IFERROR(IF('Kontobewegungen'!H26&gt;0,'Kontobewegungen'!H26*'Kontobewegungen'!J26,'Kontobewegungen'!I26*'Kontobewegungen'!J26),0))</f>
        <v/>
      </c>
      <c r="L26" s="9">
        <f>IF('Kontobewegungen'!A26="","",'Kontobewegungen'!$B$1+SUM('Kontobewegungen'!$H$4:H26)-SUM('Kontobewegungen'!$I$4:I26))</f>
        <v/>
      </c>
      <c r="M26" s="10">
        <f>IF('Kontobewegungen'!A26="","",TEXT('Kontobewegungen'!A26,"MM.YYYY"))</f>
        <v/>
      </c>
      <c r="N26" s="6" t="n"/>
    </row>
    <row r="27">
      <c r="A27" s="5" t="n"/>
      <c r="B27" s="5" t="n"/>
      <c r="C27" s="6" t="n"/>
      <c r="D27" s="6" t="n"/>
      <c r="E27" s="6" t="n"/>
      <c r="F27" s="6" t="n"/>
      <c r="G27" s="6" t="n"/>
      <c r="H27" s="7" t="n"/>
      <c r="I27" s="7" t="n"/>
      <c r="J27" s="8" t="n"/>
      <c r="K27" s="11">
        <f>IF('Kontobewegungen'!A27="","",IFERROR(IF('Kontobewegungen'!H27&gt;0,'Kontobewegungen'!H27*'Kontobewegungen'!J27,'Kontobewegungen'!I27*'Kontobewegungen'!J27),0))</f>
        <v/>
      </c>
      <c r="L27" s="11">
        <f>IF('Kontobewegungen'!A27="","",'Kontobewegungen'!$B$1+SUM('Kontobewegungen'!$H$4:H27)-SUM('Kontobewegungen'!$I$4:I27))</f>
        <v/>
      </c>
      <c r="M27" s="12">
        <f>IF('Kontobewegungen'!A27="","",TEXT('Kontobewegungen'!A27,"MM.YYYY"))</f>
        <v/>
      </c>
      <c r="N27" s="6" t="n"/>
    </row>
    <row r="28">
      <c r="A28" s="5" t="n"/>
      <c r="B28" s="5" t="n"/>
      <c r="C28" s="6" t="n"/>
      <c r="D28" s="6" t="n"/>
      <c r="E28" s="6" t="n"/>
      <c r="F28" s="6" t="n"/>
      <c r="G28" s="6" t="n"/>
      <c r="H28" s="7" t="n"/>
      <c r="I28" s="7" t="n"/>
      <c r="J28" s="8" t="n"/>
      <c r="K28" s="9">
        <f>IF('Kontobewegungen'!A28="","",IFERROR(IF('Kontobewegungen'!H28&gt;0,'Kontobewegungen'!H28*'Kontobewegungen'!J28,'Kontobewegungen'!I28*'Kontobewegungen'!J28),0))</f>
        <v/>
      </c>
      <c r="L28" s="9">
        <f>IF('Kontobewegungen'!A28="","",'Kontobewegungen'!$B$1+SUM('Kontobewegungen'!$H$4:H28)-SUM('Kontobewegungen'!$I$4:I28))</f>
        <v/>
      </c>
      <c r="M28" s="10">
        <f>IF('Kontobewegungen'!A28="","",TEXT('Kontobewegungen'!A28,"MM.YYYY"))</f>
        <v/>
      </c>
      <c r="N28" s="6" t="n"/>
    </row>
    <row r="29">
      <c r="A29" s="5" t="n"/>
      <c r="B29" s="5" t="n"/>
      <c r="C29" s="6" t="n"/>
      <c r="D29" s="6" t="n"/>
      <c r="E29" s="6" t="n"/>
      <c r="F29" s="6" t="n"/>
      <c r="G29" s="6" t="n"/>
      <c r="H29" s="7" t="n"/>
      <c r="I29" s="7" t="n"/>
      <c r="J29" s="8" t="n"/>
      <c r="K29" s="11">
        <f>IF('Kontobewegungen'!A29="","",IFERROR(IF('Kontobewegungen'!H29&gt;0,'Kontobewegungen'!H29*'Kontobewegungen'!J29,'Kontobewegungen'!I29*'Kontobewegungen'!J29),0))</f>
        <v/>
      </c>
      <c r="L29" s="11">
        <f>IF('Kontobewegungen'!A29="","",'Kontobewegungen'!$B$1+SUM('Kontobewegungen'!$H$4:H29)-SUM('Kontobewegungen'!$I$4:I29))</f>
        <v/>
      </c>
      <c r="M29" s="12">
        <f>IF('Kontobewegungen'!A29="","",TEXT('Kontobewegungen'!A29,"MM.YYYY"))</f>
        <v/>
      </c>
      <c r="N29" s="6" t="n"/>
    </row>
    <row r="30">
      <c r="A30" s="5" t="n"/>
      <c r="B30" s="5" t="n"/>
      <c r="C30" s="6" t="n"/>
      <c r="D30" s="6" t="n"/>
      <c r="E30" s="6" t="n"/>
      <c r="F30" s="6" t="n"/>
      <c r="G30" s="6" t="n"/>
      <c r="H30" s="7" t="n"/>
      <c r="I30" s="7" t="n"/>
      <c r="J30" s="8" t="n"/>
      <c r="K30" s="9">
        <f>IF('Kontobewegungen'!A30="","",IFERROR(IF('Kontobewegungen'!H30&gt;0,'Kontobewegungen'!H30*'Kontobewegungen'!J30,'Kontobewegungen'!I30*'Kontobewegungen'!J30),0))</f>
        <v/>
      </c>
      <c r="L30" s="9">
        <f>IF('Kontobewegungen'!A30="","",'Kontobewegungen'!$B$1+SUM('Kontobewegungen'!$H$4:H30)-SUM('Kontobewegungen'!$I$4:I30))</f>
        <v/>
      </c>
      <c r="M30" s="10">
        <f>IF('Kontobewegungen'!A30="","",TEXT('Kontobewegungen'!A30,"MM.YYYY"))</f>
        <v/>
      </c>
      <c r="N30" s="6" t="n"/>
    </row>
    <row r="31">
      <c r="A31" s="5" t="n"/>
      <c r="B31" s="5" t="n"/>
      <c r="C31" s="6" t="n"/>
      <c r="D31" s="6" t="n"/>
      <c r="E31" s="6" t="n"/>
      <c r="F31" s="6" t="n"/>
      <c r="G31" s="6" t="n"/>
      <c r="H31" s="7" t="n"/>
      <c r="I31" s="7" t="n"/>
      <c r="J31" s="8" t="n"/>
      <c r="K31" s="11">
        <f>IF('Kontobewegungen'!A31="","",IFERROR(IF('Kontobewegungen'!H31&gt;0,'Kontobewegungen'!H31*'Kontobewegungen'!J31,'Kontobewegungen'!I31*'Kontobewegungen'!J31),0))</f>
        <v/>
      </c>
      <c r="L31" s="11">
        <f>IF('Kontobewegungen'!A31="","",'Kontobewegungen'!$B$1+SUM('Kontobewegungen'!$H$4:H31)-SUM('Kontobewegungen'!$I$4:I31))</f>
        <v/>
      </c>
      <c r="M31" s="12">
        <f>IF('Kontobewegungen'!A31="","",TEXT('Kontobewegungen'!A31,"MM.YYYY"))</f>
        <v/>
      </c>
      <c r="N31" s="6" t="n"/>
    </row>
    <row r="32">
      <c r="A32" s="5" t="n"/>
      <c r="B32" s="5" t="n"/>
      <c r="C32" s="6" t="n"/>
      <c r="D32" s="6" t="n"/>
      <c r="E32" s="6" t="n"/>
      <c r="F32" s="6" t="n"/>
      <c r="G32" s="6" t="n"/>
      <c r="H32" s="7" t="n"/>
      <c r="I32" s="7" t="n"/>
      <c r="J32" s="8" t="n"/>
      <c r="K32" s="9">
        <f>IF('Kontobewegungen'!A32="","",IFERROR(IF('Kontobewegungen'!H32&gt;0,'Kontobewegungen'!H32*'Kontobewegungen'!J32,'Kontobewegungen'!I32*'Kontobewegungen'!J32),0))</f>
        <v/>
      </c>
      <c r="L32" s="9">
        <f>IF('Kontobewegungen'!A32="","",'Kontobewegungen'!$B$1+SUM('Kontobewegungen'!$H$4:H32)-SUM('Kontobewegungen'!$I$4:I32))</f>
        <v/>
      </c>
      <c r="M32" s="10">
        <f>IF('Kontobewegungen'!A32="","",TEXT('Kontobewegungen'!A32,"MM.YYYY"))</f>
        <v/>
      </c>
      <c r="N32" s="6" t="n"/>
    </row>
    <row r="33">
      <c r="A33" s="5" t="n"/>
      <c r="B33" s="5" t="n"/>
      <c r="C33" s="6" t="n"/>
      <c r="D33" s="6" t="n"/>
      <c r="E33" s="6" t="n"/>
      <c r="F33" s="6" t="n"/>
      <c r="G33" s="6" t="n"/>
      <c r="H33" s="7" t="n"/>
      <c r="I33" s="7" t="n"/>
      <c r="J33" s="8" t="n"/>
      <c r="K33" s="11">
        <f>IF('Kontobewegungen'!A33="","",IFERROR(IF('Kontobewegungen'!H33&gt;0,'Kontobewegungen'!H33*'Kontobewegungen'!J33,'Kontobewegungen'!I33*'Kontobewegungen'!J33),0))</f>
        <v/>
      </c>
      <c r="L33" s="11">
        <f>IF('Kontobewegungen'!A33="","",'Kontobewegungen'!$B$1+SUM('Kontobewegungen'!$H$4:H33)-SUM('Kontobewegungen'!$I$4:I33))</f>
        <v/>
      </c>
      <c r="M33" s="12">
        <f>IF('Kontobewegungen'!A33="","",TEXT('Kontobewegungen'!A33,"MM.YYYY"))</f>
        <v/>
      </c>
      <c r="N33" s="6" t="n"/>
    </row>
    <row r="34">
      <c r="A34" s="5" t="n"/>
      <c r="B34" s="5" t="n"/>
      <c r="C34" s="6" t="n"/>
      <c r="D34" s="6" t="n"/>
      <c r="E34" s="6" t="n"/>
      <c r="F34" s="6" t="n"/>
      <c r="G34" s="6" t="n"/>
      <c r="H34" s="7" t="n"/>
      <c r="I34" s="7" t="n"/>
      <c r="J34" s="8" t="n"/>
      <c r="K34" s="9">
        <f>IF('Kontobewegungen'!A34="","",IFERROR(IF('Kontobewegungen'!H34&gt;0,'Kontobewegungen'!H34*'Kontobewegungen'!J34,'Kontobewegungen'!I34*'Kontobewegungen'!J34),0))</f>
        <v/>
      </c>
      <c r="L34" s="9">
        <f>IF('Kontobewegungen'!A34="","",'Kontobewegungen'!$B$1+SUM('Kontobewegungen'!$H$4:H34)-SUM('Kontobewegungen'!$I$4:I34))</f>
        <v/>
      </c>
      <c r="M34" s="10">
        <f>IF('Kontobewegungen'!A34="","",TEXT('Kontobewegungen'!A34,"MM.YYYY"))</f>
        <v/>
      </c>
      <c r="N34" s="6" t="n"/>
    </row>
    <row r="35">
      <c r="A35" s="5" t="n"/>
      <c r="B35" s="5" t="n"/>
      <c r="C35" s="6" t="n"/>
      <c r="D35" s="6" t="n"/>
      <c r="E35" s="6" t="n"/>
      <c r="F35" s="6" t="n"/>
      <c r="G35" s="6" t="n"/>
      <c r="H35" s="7" t="n"/>
      <c r="I35" s="7" t="n"/>
      <c r="J35" s="8" t="n"/>
      <c r="K35" s="11">
        <f>IF('Kontobewegungen'!A35="","",IFERROR(IF('Kontobewegungen'!H35&gt;0,'Kontobewegungen'!H35*'Kontobewegungen'!J35,'Kontobewegungen'!I35*'Kontobewegungen'!J35),0))</f>
        <v/>
      </c>
      <c r="L35" s="11">
        <f>IF('Kontobewegungen'!A35="","",'Kontobewegungen'!$B$1+SUM('Kontobewegungen'!$H$4:H35)-SUM('Kontobewegungen'!$I$4:I35))</f>
        <v/>
      </c>
      <c r="M35" s="12">
        <f>IF('Kontobewegungen'!A35="","",TEXT('Kontobewegungen'!A35,"MM.YYYY"))</f>
        <v/>
      </c>
      <c r="N35" s="6" t="n"/>
    </row>
    <row r="36">
      <c r="A36" s="5" t="n"/>
      <c r="B36" s="5" t="n"/>
      <c r="C36" s="6" t="n"/>
      <c r="D36" s="6" t="n"/>
      <c r="E36" s="6" t="n"/>
      <c r="F36" s="6" t="n"/>
      <c r="G36" s="6" t="n"/>
      <c r="H36" s="7" t="n"/>
      <c r="I36" s="7" t="n"/>
      <c r="J36" s="8" t="n"/>
      <c r="K36" s="9">
        <f>IF('Kontobewegungen'!A36="","",IFERROR(IF('Kontobewegungen'!H36&gt;0,'Kontobewegungen'!H36*'Kontobewegungen'!J36,'Kontobewegungen'!I36*'Kontobewegungen'!J36),0))</f>
        <v/>
      </c>
      <c r="L36" s="9">
        <f>IF('Kontobewegungen'!A36="","",'Kontobewegungen'!$B$1+SUM('Kontobewegungen'!$H$4:H36)-SUM('Kontobewegungen'!$I$4:I36))</f>
        <v/>
      </c>
      <c r="M36" s="10">
        <f>IF('Kontobewegungen'!A36="","",TEXT('Kontobewegungen'!A36,"MM.YYYY"))</f>
        <v/>
      </c>
      <c r="N36" s="6" t="n"/>
    </row>
    <row r="37">
      <c r="A37" s="5" t="n"/>
      <c r="B37" s="5" t="n"/>
      <c r="C37" s="6" t="n"/>
      <c r="D37" s="6" t="n"/>
      <c r="E37" s="6" t="n"/>
      <c r="F37" s="6" t="n"/>
      <c r="G37" s="6" t="n"/>
      <c r="H37" s="7" t="n"/>
      <c r="I37" s="7" t="n"/>
      <c r="J37" s="8" t="n"/>
      <c r="K37" s="11">
        <f>IF('Kontobewegungen'!A37="","",IFERROR(IF('Kontobewegungen'!H37&gt;0,'Kontobewegungen'!H37*'Kontobewegungen'!J37,'Kontobewegungen'!I37*'Kontobewegungen'!J37),0))</f>
        <v/>
      </c>
      <c r="L37" s="11">
        <f>IF('Kontobewegungen'!A37="","",'Kontobewegungen'!$B$1+SUM('Kontobewegungen'!$H$4:H37)-SUM('Kontobewegungen'!$I$4:I37))</f>
        <v/>
      </c>
      <c r="M37" s="12">
        <f>IF('Kontobewegungen'!A37="","",TEXT('Kontobewegungen'!A37,"MM.YYYY"))</f>
        <v/>
      </c>
      <c r="N37" s="6" t="n"/>
    </row>
    <row r="38">
      <c r="A38" s="5" t="n"/>
      <c r="B38" s="5" t="n"/>
      <c r="C38" s="6" t="n"/>
      <c r="D38" s="6" t="n"/>
      <c r="E38" s="6" t="n"/>
      <c r="F38" s="6" t="n"/>
      <c r="G38" s="6" t="n"/>
      <c r="H38" s="7" t="n"/>
      <c r="I38" s="7" t="n"/>
      <c r="J38" s="8" t="n"/>
      <c r="K38" s="9">
        <f>IF('Kontobewegungen'!A38="","",IFERROR(IF('Kontobewegungen'!H38&gt;0,'Kontobewegungen'!H38*'Kontobewegungen'!J38,'Kontobewegungen'!I38*'Kontobewegungen'!J38),0))</f>
        <v/>
      </c>
      <c r="L38" s="9">
        <f>IF('Kontobewegungen'!A38="","",'Kontobewegungen'!$B$1+SUM('Kontobewegungen'!$H$4:H38)-SUM('Kontobewegungen'!$I$4:I38))</f>
        <v/>
      </c>
      <c r="M38" s="10">
        <f>IF('Kontobewegungen'!A38="","",TEXT('Kontobewegungen'!A38,"MM.YYYY"))</f>
        <v/>
      </c>
      <c r="N38" s="6" t="n"/>
    </row>
    <row r="39">
      <c r="A39" s="5" t="n"/>
      <c r="B39" s="5" t="n"/>
      <c r="C39" s="6" t="n"/>
      <c r="D39" s="6" t="n"/>
      <c r="E39" s="6" t="n"/>
      <c r="F39" s="6" t="n"/>
      <c r="G39" s="6" t="n"/>
      <c r="H39" s="7" t="n"/>
      <c r="I39" s="7" t="n"/>
      <c r="J39" s="8" t="n"/>
      <c r="K39" s="11">
        <f>IF('Kontobewegungen'!A39="","",IFERROR(IF('Kontobewegungen'!H39&gt;0,'Kontobewegungen'!H39*'Kontobewegungen'!J39,'Kontobewegungen'!I39*'Kontobewegungen'!J39),0))</f>
        <v/>
      </c>
      <c r="L39" s="11">
        <f>IF('Kontobewegungen'!A39="","",'Kontobewegungen'!$B$1+SUM('Kontobewegungen'!$H$4:H39)-SUM('Kontobewegungen'!$I$4:I39))</f>
        <v/>
      </c>
      <c r="M39" s="12">
        <f>IF('Kontobewegungen'!A39="","",TEXT('Kontobewegungen'!A39,"MM.YYYY"))</f>
        <v/>
      </c>
      <c r="N39" s="6" t="n"/>
    </row>
    <row r="40">
      <c r="A40" s="5" t="n"/>
      <c r="B40" s="5" t="n"/>
      <c r="C40" s="6" t="n"/>
      <c r="D40" s="6" t="n"/>
      <c r="E40" s="6" t="n"/>
      <c r="F40" s="6" t="n"/>
      <c r="G40" s="6" t="n"/>
      <c r="H40" s="7" t="n"/>
      <c r="I40" s="7" t="n"/>
      <c r="J40" s="8" t="n"/>
      <c r="K40" s="9">
        <f>IF('Kontobewegungen'!A40="","",IFERROR(IF('Kontobewegungen'!H40&gt;0,'Kontobewegungen'!H40*'Kontobewegungen'!J40,'Kontobewegungen'!I40*'Kontobewegungen'!J40),0))</f>
        <v/>
      </c>
      <c r="L40" s="9">
        <f>IF('Kontobewegungen'!A40="","",'Kontobewegungen'!$B$1+SUM('Kontobewegungen'!$H$4:H40)-SUM('Kontobewegungen'!$I$4:I40))</f>
        <v/>
      </c>
      <c r="M40" s="10">
        <f>IF('Kontobewegungen'!A40="","",TEXT('Kontobewegungen'!A40,"MM.YYYY"))</f>
        <v/>
      </c>
      <c r="N40" s="6" t="n"/>
    </row>
    <row r="41">
      <c r="A41" s="5" t="n"/>
      <c r="B41" s="5" t="n"/>
      <c r="C41" s="6" t="n"/>
      <c r="D41" s="6" t="n"/>
      <c r="E41" s="6" t="n"/>
      <c r="F41" s="6" t="n"/>
      <c r="G41" s="6" t="n"/>
      <c r="H41" s="7" t="n"/>
      <c r="I41" s="7" t="n"/>
      <c r="J41" s="8" t="n"/>
      <c r="K41" s="11">
        <f>IF('Kontobewegungen'!A41="","",IFERROR(IF('Kontobewegungen'!H41&gt;0,'Kontobewegungen'!H41*'Kontobewegungen'!J41,'Kontobewegungen'!I41*'Kontobewegungen'!J41),0))</f>
        <v/>
      </c>
      <c r="L41" s="11">
        <f>IF('Kontobewegungen'!A41="","",'Kontobewegungen'!$B$1+SUM('Kontobewegungen'!$H$4:H41)-SUM('Kontobewegungen'!$I$4:I41))</f>
        <v/>
      </c>
      <c r="M41" s="12">
        <f>IF('Kontobewegungen'!A41="","",TEXT('Kontobewegungen'!A41,"MM.YYYY"))</f>
        <v/>
      </c>
      <c r="N41" s="6" t="n"/>
    </row>
    <row r="42">
      <c r="A42" s="5" t="n"/>
      <c r="B42" s="5" t="n"/>
      <c r="C42" s="6" t="n"/>
      <c r="D42" s="6" t="n"/>
      <c r="E42" s="6" t="n"/>
      <c r="F42" s="6" t="n"/>
      <c r="G42" s="6" t="n"/>
      <c r="H42" s="7" t="n"/>
      <c r="I42" s="7" t="n"/>
      <c r="J42" s="8" t="n"/>
      <c r="K42" s="9">
        <f>IF('Kontobewegungen'!A42="","",IFERROR(IF('Kontobewegungen'!H42&gt;0,'Kontobewegungen'!H42*'Kontobewegungen'!J42,'Kontobewegungen'!I42*'Kontobewegungen'!J42),0))</f>
        <v/>
      </c>
      <c r="L42" s="9">
        <f>IF('Kontobewegungen'!A42="","",'Kontobewegungen'!$B$1+SUM('Kontobewegungen'!$H$4:H42)-SUM('Kontobewegungen'!$I$4:I42))</f>
        <v/>
      </c>
      <c r="M42" s="10">
        <f>IF('Kontobewegungen'!A42="","",TEXT('Kontobewegungen'!A42,"MM.YYYY"))</f>
        <v/>
      </c>
      <c r="N42" s="6" t="n"/>
    </row>
    <row r="43">
      <c r="A43" s="5" t="n"/>
      <c r="B43" s="5" t="n"/>
      <c r="C43" s="6" t="n"/>
      <c r="D43" s="6" t="n"/>
      <c r="E43" s="6" t="n"/>
      <c r="F43" s="6" t="n"/>
      <c r="G43" s="6" t="n"/>
      <c r="H43" s="7" t="n"/>
      <c r="I43" s="7" t="n"/>
      <c r="J43" s="8" t="n"/>
      <c r="K43" s="11">
        <f>IF('Kontobewegungen'!A43="","",IFERROR(IF('Kontobewegungen'!H43&gt;0,'Kontobewegungen'!H43*'Kontobewegungen'!J43,'Kontobewegungen'!I43*'Kontobewegungen'!J43),0))</f>
        <v/>
      </c>
      <c r="L43" s="11">
        <f>IF('Kontobewegungen'!A43="","",'Kontobewegungen'!$B$1+SUM('Kontobewegungen'!$H$4:H43)-SUM('Kontobewegungen'!$I$4:I43))</f>
        <v/>
      </c>
      <c r="M43" s="12">
        <f>IF('Kontobewegungen'!A43="","",TEXT('Kontobewegungen'!A43,"MM.YYYY"))</f>
        <v/>
      </c>
      <c r="N43" s="6" t="n"/>
    </row>
    <row r="44">
      <c r="A44" s="5" t="n"/>
      <c r="B44" s="5" t="n"/>
      <c r="C44" s="6" t="n"/>
      <c r="D44" s="6" t="n"/>
      <c r="E44" s="6" t="n"/>
      <c r="F44" s="6" t="n"/>
      <c r="G44" s="6" t="n"/>
      <c r="H44" s="7" t="n"/>
      <c r="I44" s="7" t="n"/>
      <c r="J44" s="8" t="n"/>
      <c r="K44" s="9">
        <f>IF('Kontobewegungen'!A44="","",IFERROR(IF('Kontobewegungen'!H44&gt;0,'Kontobewegungen'!H44*'Kontobewegungen'!J44,'Kontobewegungen'!I44*'Kontobewegungen'!J44),0))</f>
        <v/>
      </c>
      <c r="L44" s="9">
        <f>IF('Kontobewegungen'!A44="","",'Kontobewegungen'!$B$1+SUM('Kontobewegungen'!$H$4:H44)-SUM('Kontobewegungen'!$I$4:I44))</f>
        <v/>
      </c>
      <c r="M44" s="10">
        <f>IF('Kontobewegungen'!A44="","",TEXT('Kontobewegungen'!A44,"MM.YYYY"))</f>
        <v/>
      </c>
      <c r="N44" s="6" t="n"/>
    </row>
    <row r="45">
      <c r="A45" s="5" t="n"/>
      <c r="B45" s="5" t="n"/>
      <c r="C45" s="6" t="n"/>
      <c r="D45" s="6" t="n"/>
      <c r="E45" s="6" t="n"/>
      <c r="F45" s="6" t="n"/>
      <c r="G45" s="6" t="n"/>
      <c r="H45" s="7" t="n"/>
      <c r="I45" s="7" t="n"/>
      <c r="J45" s="8" t="n"/>
      <c r="K45" s="11">
        <f>IF('Kontobewegungen'!A45="","",IFERROR(IF('Kontobewegungen'!H45&gt;0,'Kontobewegungen'!H45*'Kontobewegungen'!J45,'Kontobewegungen'!I45*'Kontobewegungen'!J45),0))</f>
        <v/>
      </c>
      <c r="L45" s="11">
        <f>IF('Kontobewegungen'!A45="","",'Kontobewegungen'!$B$1+SUM('Kontobewegungen'!$H$4:H45)-SUM('Kontobewegungen'!$I$4:I45))</f>
        <v/>
      </c>
      <c r="M45" s="12">
        <f>IF('Kontobewegungen'!A45="","",TEXT('Kontobewegungen'!A45,"MM.YYYY"))</f>
        <v/>
      </c>
      <c r="N45" s="6" t="n"/>
    </row>
    <row r="46">
      <c r="A46" s="5" t="n"/>
      <c r="B46" s="5" t="n"/>
      <c r="C46" s="6" t="n"/>
      <c r="D46" s="6" t="n"/>
      <c r="E46" s="6" t="n"/>
      <c r="F46" s="6" t="n"/>
      <c r="G46" s="6" t="n"/>
      <c r="H46" s="7" t="n"/>
      <c r="I46" s="7" t="n"/>
      <c r="J46" s="8" t="n"/>
      <c r="K46" s="9">
        <f>IF('Kontobewegungen'!A46="","",IFERROR(IF('Kontobewegungen'!H46&gt;0,'Kontobewegungen'!H46*'Kontobewegungen'!J46,'Kontobewegungen'!I46*'Kontobewegungen'!J46),0))</f>
        <v/>
      </c>
      <c r="L46" s="9">
        <f>IF('Kontobewegungen'!A46="","",'Kontobewegungen'!$B$1+SUM('Kontobewegungen'!$H$4:H46)-SUM('Kontobewegungen'!$I$4:I46))</f>
        <v/>
      </c>
      <c r="M46" s="10">
        <f>IF('Kontobewegungen'!A46="","",TEXT('Kontobewegungen'!A46,"MM.YYYY"))</f>
        <v/>
      </c>
      <c r="N46" s="6" t="n"/>
    </row>
    <row r="47">
      <c r="A47" s="5" t="n"/>
      <c r="B47" s="5" t="n"/>
      <c r="C47" s="6" t="n"/>
      <c r="D47" s="6" t="n"/>
      <c r="E47" s="6" t="n"/>
      <c r="F47" s="6" t="n"/>
      <c r="G47" s="6" t="n"/>
      <c r="H47" s="7" t="n"/>
      <c r="I47" s="7" t="n"/>
      <c r="J47" s="8" t="n"/>
      <c r="K47" s="11">
        <f>IF('Kontobewegungen'!A47="","",IFERROR(IF('Kontobewegungen'!H47&gt;0,'Kontobewegungen'!H47*'Kontobewegungen'!J47,'Kontobewegungen'!I47*'Kontobewegungen'!J47),0))</f>
        <v/>
      </c>
      <c r="L47" s="11">
        <f>IF('Kontobewegungen'!A47="","",'Kontobewegungen'!$B$1+SUM('Kontobewegungen'!$H$4:H47)-SUM('Kontobewegungen'!$I$4:I47))</f>
        <v/>
      </c>
      <c r="M47" s="12">
        <f>IF('Kontobewegungen'!A47="","",TEXT('Kontobewegungen'!A47,"MM.YYYY"))</f>
        <v/>
      </c>
      <c r="N47" s="6" t="n"/>
    </row>
    <row r="48">
      <c r="A48" s="5" t="n"/>
      <c r="B48" s="5" t="n"/>
      <c r="C48" s="6" t="n"/>
      <c r="D48" s="6" t="n"/>
      <c r="E48" s="6" t="n"/>
      <c r="F48" s="6" t="n"/>
      <c r="G48" s="6" t="n"/>
      <c r="H48" s="7" t="n"/>
      <c r="I48" s="7" t="n"/>
      <c r="J48" s="8" t="n"/>
      <c r="K48" s="9">
        <f>IF('Kontobewegungen'!A48="","",IFERROR(IF('Kontobewegungen'!H48&gt;0,'Kontobewegungen'!H48*'Kontobewegungen'!J48,'Kontobewegungen'!I48*'Kontobewegungen'!J48),0))</f>
        <v/>
      </c>
      <c r="L48" s="9">
        <f>IF('Kontobewegungen'!A48="","",'Kontobewegungen'!$B$1+SUM('Kontobewegungen'!$H$4:H48)-SUM('Kontobewegungen'!$I$4:I48))</f>
        <v/>
      </c>
      <c r="M48" s="10">
        <f>IF('Kontobewegungen'!A48="","",TEXT('Kontobewegungen'!A48,"MM.YYYY"))</f>
        <v/>
      </c>
      <c r="N48" s="6" t="n"/>
    </row>
    <row r="49">
      <c r="A49" s="5" t="n"/>
      <c r="B49" s="5" t="n"/>
      <c r="C49" s="6" t="n"/>
      <c r="D49" s="6" t="n"/>
      <c r="E49" s="6" t="n"/>
      <c r="F49" s="6" t="n"/>
      <c r="G49" s="6" t="n"/>
      <c r="H49" s="7" t="n"/>
      <c r="I49" s="7" t="n"/>
      <c r="J49" s="8" t="n"/>
      <c r="K49" s="11">
        <f>IF('Kontobewegungen'!A49="","",IFERROR(IF('Kontobewegungen'!H49&gt;0,'Kontobewegungen'!H49*'Kontobewegungen'!J49,'Kontobewegungen'!I49*'Kontobewegungen'!J49),0))</f>
        <v/>
      </c>
      <c r="L49" s="11">
        <f>IF('Kontobewegungen'!A49="","",'Kontobewegungen'!$B$1+SUM('Kontobewegungen'!$H$4:H49)-SUM('Kontobewegungen'!$I$4:I49))</f>
        <v/>
      </c>
      <c r="M49" s="12">
        <f>IF('Kontobewegungen'!A49="","",TEXT('Kontobewegungen'!A49,"MM.YYYY"))</f>
        <v/>
      </c>
      <c r="N49" s="6" t="n"/>
    </row>
    <row r="50">
      <c r="A50" s="5" t="n"/>
      <c r="B50" s="5" t="n"/>
      <c r="C50" s="6" t="n"/>
      <c r="D50" s="6" t="n"/>
      <c r="E50" s="6" t="n"/>
      <c r="F50" s="6" t="n"/>
      <c r="G50" s="6" t="n"/>
      <c r="H50" s="7" t="n"/>
      <c r="I50" s="7" t="n"/>
      <c r="J50" s="8" t="n"/>
      <c r="K50" s="9">
        <f>IF('Kontobewegungen'!A50="","",IFERROR(IF('Kontobewegungen'!H50&gt;0,'Kontobewegungen'!H50*'Kontobewegungen'!J50,'Kontobewegungen'!I50*'Kontobewegungen'!J50),0))</f>
        <v/>
      </c>
      <c r="L50" s="9">
        <f>IF('Kontobewegungen'!A50="","",'Kontobewegungen'!$B$1+SUM('Kontobewegungen'!$H$4:H50)-SUM('Kontobewegungen'!$I$4:I50))</f>
        <v/>
      </c>
      <c r="M50" s="10">
        <f>IF('Kontobewegungen'!A50="","",TEXT('Kontobewegungen'!A50,"MM.YYYY"))</f>
        <v/>
      </c>
      <c r="N50" s="6" t="n"/>
    </row>
    <row r="51">
      <c r="A51" s="5" t="n"/>
      <c r="B51" s="5" t="n"/>
      <c r="C51" s="6" t="n"/>
      <c r="D51" s="6" t="n"/>
      <c r="E51" s="6" t="n"/>
      <c r="F51" s="6" t="n"/>
      <c r="G51" s="6" t="n"/>
      <c r="H51" s="7" t="n"/>
      <c r="I51" s="7" t="n"/>
      <c r="J51" s="8" t="n"/>
      <c r="K51" s="11">
        <f>IF('Kontobewegungen'!A51="","",IFERROR(IF('Kontobewegungen'!H51&gt;0,'Kontobewegungen'!H51*'Kontobewegungen'!J51,'Kontobewegungen'!I51*'Kontobewegungen'!J51),0))</f>
        <v/>
      </c>
      <c r="L51" s="11">
        <f>IF('Kontobewegungen'!A51="","",'Kontobewegungen'!$B$1+SUM('Kontobewegungen'!$H$4:H51)-SUM('Kontobewegungen'!$I$4:I51))</f>
        <v/>
      </c>
      <c r="M51" s="12">
        <f>IF('Kontobewegungen'!A51="","",TEXT('Kontobewegungen'!A51,"MM.YYYY"))</f>
        <v/>
      </c>
      <c r="N51" s="6" t="n"/>
    </row>
    <row r="52">
      <c r="A52" s="5" t="n"/>
      <c r="B52" s="5" t="n"/>
      <c r="C52" s="6" t="n"/>
      <c r="D52" s="6" t="n"/>
      <c r="E52" s="6" t="n"/>
      <c r="F52" s="6" t="n"/>
      <c r="G52" s="6" t="n"/>
      <c r="H52" s="7" t="n"/>
      <c r="I52" s="7" t="n"/>
      <c r="J52" s="8" t="n"/>
      <c r="K52" s="9">
        <f>IF('Kontobewegungen'!A52="","",IFERROR(IF('Kontobewegungen'!H52&gt;0,'Kontobewegungen'!H52*'Kontobewegungen'!J52,'Kontobewegungen'!I52*'Kontobewegungen'!J52),0))</f>
        <v/>
      </c>
      <c r="L52" s="9">
        <f>IF('Kontobewegungen'!A52="","",'Kontobewegungen'!$B$1+SUM('Kontobewegungen'!$H$4:H52)-SUM('Kontobewegungen'!$I$4:I52))</f>
        <v/>
      </c>
      <c r="M52" s="10">
        <f>IF('Kontobewegungen'!A52="","",TEXT('Kontobewegungen'!A52,"MM.YYYY"))</f>
        <v/>
      </c>
      <c r="N52" s="6" t="n"/>
    </row>
    <row r="53">
      <c r="A53" s="5" t="n"/>
      <c r="B53" s="5" t="n"/>
      <c r="C53" s="6" t="n"/>
      <c r="D53" s="6" t="n"/>
      <c r="E53" s="6" t="n"/>
      <c r="F53" s="6" t="n"/>
      <c r="G53" s="6" t="n"/>
      <c r="H53" s="7" t="n"/>
      <c r="I53" s="7" t="n"/>
      <c r="J53" s="8" t="n"/>
      <c r="K53" s="11">
        <f>IF('Kontobewegungen'!A53="","",IFERROR(IF('Kontobewegungen'!H53&gt;0,'Kontobewegungen'!H53*'Kontobewegungen'!J53,'Kontobewegungen'!I53*'Kontobewegungen'!J53),0))</f>
        <v/>
      </c>
      <c r="L53" s="11">
        <f>IF('Kontobewegungen'!A53="","",'Kontobewegungen'!$B$1+SUM('Kontobewegungen'!$H$4:H53)-SUM('Kontobewegungen'!$I$4:I53))</f>
        <v/>
      </c>
      <c r="M53" s="12">
        <f>IF('Kontobewegungen'!A53="","",TEXT('Kontobewegungen'!A53,"MM.YYYY"))</f>
        <v/>
      </c>
      <c r="N53" s="6" t="n"/>
    </row>
    <row r="54">
      <c r="A54" s="5" t="n"/>
      <c r="B54" s="5" t="n"/>
      <c r="C54" s="6" t="n"/>
      <c r="D54" s="6" t="n"/>
      <c r="E54" s="6" t="n"/>
      <c r="F54" s="6" t="n"/>
      <c r="G54" s="6" t="n"/>
      <c r="H54" s="7" t="n"/>
      <c r="I54" s="7" t="n"/>
      <c r="J54" s="8" t="n"/>
      <c r="K54" s="9">
        <f>IF('Kontobewegungen'!A54="","",IFERROR(IF('Kontobewegungen'!H54&gt;0,'Kontobewegungen'!H54*'Kontobewegungen'!J54,'Kontobewegungen'!I54*'Kontobewegungen'!J54),0))</f>
        <v/>
      </c>
      <c r="L54" s="9">
        <f>IF('Kontobewegungen'!A54="","",'Kontobewegungen'!$B$1+SUM('Kontobewegungen'!$H$4:H54)-SUM('Kontobewegungen'!$I$4:I54))</f>
        <v/>
      </c>
      <c r="M54" s="10">
        <f>IF('Kontobewegungen'!A54="","",TEXT('Kontobewegungen'!A54,"MM.YYYY"))</f>
        <v/>
      </c>
      <c r="N54" s="6" t="n"/>
    </row>
    <row r="55">
      <c r="A55" s="5" t="n"/>
      <c r="B55" s="5" t="n"/>
      <c r="C55" s="6" t="n"/>
      <c r="D55" s="6" t="n"/>
      <c r="E55" s="6" t="n"/>
      <c r="F55" s="6" t="n"/>
      <c r="G55" s="6" t="n"/>
      <c r="H55" s="7" t="n"/>
      <c r="I55" s="7" t="n"/>
      <c r="J55" s="8" t="n"/>
      <c r="K55" s="11">
        <f>IF('Kontobewegungen'!A55="","",IFERROR(IF('Kontobewegungen'!H55&gt;0,'Kontobewegungen'!H55*'Kontobewegungen'!J55,'Kontobewegungen'!I55*'Kontobewegungen'!J55),0))</f>
        <v/>
      </c>
      <c r="L55" s="11">
        <f>IF('Kontobewegungen'!A55="","",'Kontobewegungen'!$B$1+SUM('Kontobewegungen'!$H$4:H55)-SUM('Kontobewegungen'!$I$4:I55))</f>
        <v/>
      </c>
      <c r="M55" s="12">
        <f>IF('Kontobewegungen'!A55="","",TEXT('Kontobewegungen'!A55,"MM.YYYY"))</f>
        <v/>
      </c>
      <c r="N55" s="6" t="n"/>
    </row>
    <row r="56">
      <c r="A56" s="5" t="n"/>
      <c r="B56" s="5" t="n"/>
      <c r="C56" s="6" t="n"/>
      <c r="D56" s="6" t="n"/>
      <c r="E56" s="6" t="n"/>
      <c r="F56" s="6" t="n"/>
      <c r="G56" s="6" t="n"/>
      <c r="H56" s="7" t="n"/>
      <c r="I56" s="7" t="n"/>
      <c r="J56" s="8" t="n"/>
      <c r="K56" s="9">
        <f>IF('Kontobewegungen'!A56="","",IFERROR(IF('Kontobewegungen'!H56&gt;0,'Kontobewegungen'!H56*'Kontobewegungen'!J56,'Kontobewegungen'!I56*'Kontobewegungen'!J56),0))</f>
        <v/>
      </c>
      <c r="L56" s="9">
        <f>IF('Kontobewegungen'!A56="","",'Kontobewegungen'!$B$1+SUM('Kontobewegungen'!$H$4:H56)-SUM('Kontobewegungen'!$I$4:I56))</f>
        <v/>
      </c>
      <c r="M56" s="10">
        <f>IF('Kontobewegungen'!A56="","",TEXT('Kontobewegungen'!A56,"MM.YYYY"))</f>
        <v/>
      </c>
      <c r="N56" s="6" t="n"/>
    </row>
    <row r="57">
      <c r="A57" s="5" t="n"/>
      <c r="B57" s="5" t="n"/>
      <c r="C57" s="6" t="n"/>
      <c r="D57" s="6" t="n"/>
      <c r="E57" s="6" t="n"/>
      <c r="F57" s="6" t="n"/>
      <c r="G57" s="6" t="n"/>
      <c r="H57" s="7" t="n"/>
      <c r="I57" s="7" t="n"/>
      <c r="J57" s="8" t="n"/>
      <c r="K57" s="11">
        <f>IF('Kontobewegungen'!A57="","",IFERROR(IF('Kontobewegungen'!H57&gt;0,'Kontobewegungen'!H57*'Kontobewegungen'!J57,'Kontobewegungen'!I57*'Kontobewegungen'!J57),0))</f>
        <v/>
      </c>
      <c r="L57" s="11">
        <f>IF('Kontobewegungen'!A57="","",'Kontobewegungen'!$B$1+SUM('Kontobewegungen'!$H$4:H57)-SUM('Kontobewegungen'!$I$4:I57))</f>
        <v/>
      </c>
      <c r="M57" s="12">
        <f>IF('Kontobewegungen'!A57="","",TEXT('Kontobewegungen'!A57,"MM.YYYY"))</f>
        <v/>
      </c>
      <c r="N57" s="6" t="n"/>
    </row>
    <row r="58">
      <c r="A58" s="5" t="n"/>
      <c r="B58" s="5" t="n"/>
      <c r="C58" s="6" t="n"/>
      <c r="D58" s="6" t="n"/>
      <c r="E58" s="6" t="n"/>
      <c r="F58" s="6" t="n"/>
      <c r="G58" s="6" t="n"/>
      <c r="H58" s="7" t="n"/>
      <c r="I58" s="7" t="n"/>
      <c r="J58" s="8" t="n"/>
      <c r="K58" s="9">
        <f>IF('Kontobewegungen'!A58="","",IFERROR(IF('Kontobewegungen'!H58&gt;0,'Kontobewegungen'!H58*'Kontobewegungen'!J58,'Kontobewegungen'!I58*'Kontobewegungen'!J58),0))</f>
        <v/>
      </c>
      <c r="L58" s="9">
        <f>IF('Kontobewegungen'!A58="","",'Kontobewegungen'!$B$1+SUM('Kontobewegungen'!$H$4:H58)-SUM('Kontobewegungen'!$I$4:I58))</f>
        <v/>
      </c>
      <c r="M58" s="10">
        <f>IF('Kontobewegungen'!A58="","",TEXT('Kontobewegungen'!A58,"MM.YYYY"))</f>
        <v/>
      </c>
      <c r="N58" s="6" t="n"/>
    </row>
    <row r="59">
      <c r="A59" s="5" t="n"/>
      <c r="B59" s="5" t="n"/>
      <c r="C59" s="6" t="n"/>
      <c r="D59" s="6" t="n"/>
      <c r="E59" s="6" t="n"/>
      <c r="F59" s="6" t="n"/>
      <c r="G59" s="6" t="n"/>
      <c r="H59" s="7" t="n"/>
      <c r="I59" s="7" t="n"/>
      <c r="J59" s="8" t="n"/>
      <c r="K59" s="11">
        <f>IF('Kontobewegungen'!A59="","",IFERROR(IF('Kontobewegungen'!H59&gt;0,'Kontobewegungen'!H59*'Kontobewegungen'!J59,'Kontobewegungen'!I59*'Kontobewegungen'!J59),0))</f>
        <v/>
      </c>
      <c r="L59" s="11">
        <f>IF('Kontobewegungen'!A59="","",'Kontobewegungen'!$B$1+SUM('Kontobewegungen'!$H$4:H59)-SUM('Kontobewegungen'!$I$4:I59))</f>
        <v/>
      </c>
      <c r="M59" s="12">
        <f>IF('Kontobewegungen'!A59="","",TEXT('Kontobewegungen'!A59,"MM.YYYY"))</f>
        <v/>
      </c>
      <c r="N59" s="6" t="n"/>
    </row>
    <row r="60">
      <c r="A60" s="5" t="n"/>
      <c r="B60" s="5" t="n"/>
      <c r="C60" s="6" t="n"/>
      <c r="D60" s="6" t="n"/>
      <c r="E60" s="6" t="n"/>
      <c r="F60" s="6" t="n"/>
      <c r="G60" s="6" t="n"/>
      <c r="H60" s="7" t="n"/>
      <c r="I60" s="7" t="n"/>
      <c r="J60" s="8" t="n"/>
      <c r="K60" s="9">
        <f>IF('Kontobewegungen'!A60="","",IFERROR(IF('Kontobewegungen'!H60&gt;0,'Kontobewegungen'!H60*'Kontobewegungen'!J60,'Kontobewegungen'!I60*'Kontobewegungen'!J60),0))</f>
        <v/>
      </c>
      <c r="L60" s="9">
        <f>IF('Kontobewegungen'!A60="","",'Kontobewegungen'!$B$1+SUM('Kontobewegungen'!$H$4:H60)-SUM('Kontobewegungen'!$I$4:I60))</f>
        <v/>
      </c>
      <c r="M60" s="10">
        <f>IF('Kontobewegungen'!A60="","",TEXT('Kontobewegungen'!A60,"MM.YYYY"))</f>
        <v/>
      </c>
      <c r="N60" s="6" t="n"/>
    </row>
    <row r="61">
      <c r="A61" s="5" t="n"/>
      <c r="B61" s="5" t="n"/>
      <c r="C61" s="6" t="n"/>
      <c r="D61" s="6" t="n"/>
      <c r="E61" s="6" t="n"/>
      <c r="F61" s="6" t="n"/>
      <c r="G61" s="6" t="n"/>
      <c r="H61" s="7" t="n"/>
      <c r="I61" s="7" t="n"/>
      <c r="J61" s="8" t="n"/>
      <c r="K61" s="11">
        <f>IF('Kontobewegungen'!A61="","",IFERROR(IF('Kontobewegungen'!H61&gt;0,'Kontobewegungen'!H61*'Kontobewegungen'!J61,'Kontobewegungen'!I61*'Kontobewegungen'!J61),0))</f>
        <v/>
      </c>
      <c r="L61" s="11">
        <f>IF('Kontobewegungen'!A61="","",'Kontobewegungen'!$B$1+SUM('Kontobewegungen'!$H$4:H61)-SUM('Kontobewegungen'!$I$4:I61))</f>
        <v/>
      </c>
      <c r="M61" s="12">
        <f>IF('Kontobewegungen'!A61="","",TEXT('Kontobewegungen'!A61,"MM.YYYY"))</f>
        <v/>
      </c>
      <c r="N61" s="6" t="n"/>
    </row>
    <row r="62">
      <c r="A62" s="5" t="n"/>
      <c r="B62" s="5" t="n"/>
      <c r="C62" s="6" t="n"/>
      <c r="D62" s="6" t="n"/>
      <c r="E62" s="6" t="n"/>
      <c r="F62" s="6" t="n"/>
      <c r="G62" s="6" t="n"/>
      <c r="H62" s="7" t="n"/>
      <c r="I62" s="7" t="n"/>
      <c r="J62" s="8" t="n"/>
      <c r="K62" s="9">
        <f>IF('Kontobewegungen'!A62="","",IFERROR(IF('Kontobewegungen'!H62&gt;0,'Kontobewegungen'!H62*'Kontobewegungen'!J62,'Kontobewegungen'!I62*'Kontobewegungen'!J62),0))</f>
        <v/>
      </c>
      <c r="L62" s="9">
        <f>IF('Kontobewegungen'!A62="","",'Kontobewegungen'!$B$1+SUM('Kontobewegungen'!$H$4:H62)-SUM('Kontobewegungen'!$I$4:I62))</f>
        <v/>
      </c>
      <c r="M62" s="10">
        <f>IF('Kontobewegungen'!A62="","",TEXT('Kontobewegungen'!A62,"MM.YYYY"))</f>
        <v/>
      </c>
      <c r="N62" s="6" t="n"/>
    </row>
    <row r="63">
      <c r="A63" s="5" t="n"/>
      <c r="B63" s="5" t="n"/>
      <c r="C63" s="6" t="n"/>
      <c r="D63" s="6" t="n"/>
      <c r="E63" s="6" t="n"/>
      <c r="F63" s="6" t="n"/>
      <c r="G63" s="6" t="n"/>
      <c r="H63" s="7" t="n"/>
      <c r="I63" s="7" t="n"/>
      <c r="J63" s="8" t="n"/>
      <c r="K63" s="11">
        <f>IF('Kontobewegungen'!A63="","",IFERROR(IF('Kontobewegungen'!H63&gt;0,'Kontobewegungen'!H63*'Kontobewegungen'!J63,'Kontobewegungen'!I63*'Kontobewegungen'!J63),0))</f>
        <v/>
      </c>
      <c r="L63" s="11">
        <f>IF('Kontobewegungen'!A63="","",'Kontobewegungen'!$B$1+SUM('Kontobewegungen'!$H$4:H63)-SUM('Kontobewegungen'!$I$4:I63))</f>
        <v/>
      </c>
      <c r="M63" s="12">
        <f>IF('Kontobewegungen'!A63="","",TEXT('Kontobewegungen'!A63,"MM.YYYY"))</f>
        <v/>
      </c>
      <c r="N63" s="6" t="n"/>
    </row>
    <row r="64">
      <c r="A64" s="5" t="n"/>
      <c r="B64" s="5" t="n"/>
      <c r="C64" s="6" t="n"/>
      <c r="D64" s="6" t="n"/>
      <c r="E64" s="6" t="n"/>
      <c r="F64" s="6" t="n"/>
      <c r="G64" s="6" t="n"/>
      <c r="H64" s="7" t="n"/>
      <c r="I64" s="7" t="n"/>
      <c r="J64" s="8" t="n"/>
      <c r="K64" s="9">
        <f>IF('Kontobewegungen'!A64="","",IFERROR(IF('Kontobewegungen'!H64&gt;0,'Kontobewegungen'!H64*'Kontobewegungen'!J64,'Kontobewegungen'!I64*'Kontobewegungen'!J64),0))</f>
        <v/>
      </c>
      <c r="L64" s="9">
        <f>IF('Kontobewegungen'!A64="","",'Kontobewegungen'!$B$1+SUM('Kontobewegungen'!$H$4:H64)-SUM('Kontobewegungen'!$I$4:I64))</f>
        <v/>
      </c>
      <c r="M64" s="10">
        <f>IF('Kontobewegungen'!A64="","",TEXT('Kontobewegungen'!A64,"MM.YYYY"))</f>
        <v/>
      </c>
      <c r="N64" s="6" t="n"/>
    </row>
    <row r="65">
      <c r="A65" s="5" t="n"/>
      <c r="B65" s="5" t="n"/>
      <c r="C65" s="6" t="n"/>
      <c r="D65" s="6" t="n"/>
      <c r="E65" s="6" t="n"/>
      <c r="F65" s="6" t="n"/>
      <c r="G65" s="6" t="n"/>
      <c r="H65" s="7" t="n"/>
      <c r="I65" s="7" t="n"/>
      <c r="J65" s="8" t="n"/>
      <c r="K65" s="11">
        <f>IF('Kontobewegungen'!A65="","",IFERROR(IF('Kontobewegungen'!H65&gt;0,'Kontobewegungen'!H65*'Kontobewegungen'!J65,'Kontobewegungen'!I65*'Kontobewegungen'!J65),0))</f>
        <v/>
      </c>
      <c r="L65" s="11">
        <f>IF('Kontobewegungen'!A65="","",'Kontobewegungen'!$B$1+SUM('Kontobewegungen'!$H$4:H65)-SUM('Kontobewegungen'!$I$4:I65))</f>
        <v/>
      </c>
      <c r="M65" s="12">
        <f>IF('Kontobewegungen'!A65="","",TEXT('Kontobewegungen'!A65,"MM.YYYY"))</f>
        <v/>
      </c>
      <c r="N65" s="6" t="n"/>
    </row>
    <row r="66">
      <c r="A66" s="5" t="n"/>
      <c r="B66" s="5" t="n"/>
      <c r="C66" s="6" t="n"/>
      <c r="D66" s="6" t="n"/>
      <c r="E66" s="6" t="n"/>
      <c r="F66" s="6" t="n"/>
      <c r="G66" s="6" t="n"/>
      <c r="H66" s="7" t="n"/>
      <c r="I66" s="7" t="n"/>
      <c r="J66" s="8" t="n"/>
      <c r="K66" s="9">
        <f>IF('Kontobewegungen'!A66="","",IFERROR(IF('Kontobewegungen'!H66&gt;0,'Kontobewegungen'!H66*'Kontobewegungen'!J66,'Kontobewegungen'!I66*'Kontobewegungen'!J66),0))</f>
        <v/>
      </c>
      <c r="L66" s="9">
        <f>IF('Kontobewegungen'!A66="","",'Kontobewegungen'!$B$1+SUM('Kontobewegungen'!$H$4:H66)-SUM('Kontobewegungen'!$I$4:I66))</f>
        <v/>
      </c>
      <c r="M66" s="10">
        <f>IF('Kontobewegungen'!A66="","",TEXT('Kontobewegungen'!A66,"MM.YYYY"))</f>
        <v/>
      </c>
      <c r="N66" s="6" t="n"/>
    </row>
    <row r="67">
      <c r="A67" s="5" t="n"/>
      <c r="B67" s="5" t="n"/>
      <c r="C67" s="6" t="n"/>
      <c r="D67" s="6" t="n"/>
      <c r="E67" s="6" t="n"/>
      <c r="F67" s="6" t="n"/>
      <c r="G67" s="6" t="n"/>
      <c r="H67" s="7" t="n"/>
      <c r="I67" s="7" t="n"/>
      <c r="J67" s="8" t="n"/>
      <c r="K67" s="11">
        <f>IF('Kontobewegungen'!A67="","",IFERROR(IF('Kontobewegungen'!H67&gt;0,'Kontobewegungen'!H67*'Kontobewegungen'!J67,'Kontobewegungen'!I67*'Kontobewegungen'!J67),0))</f>
        <v/>
      </c>
      <c r="L67" s="11">
        <f>IF('Kontobewegungen'!A67="","",'Kontobewegungen'!$B$1+SUM('Kontobewegungen'!$H$4:H67)-SUM('Kontobewegungen'!$I$4:I67))</f>
        <v/>
      </c>
      <c r="M67" s="12">
        <f>IF('Kontobewegungen'!A67="","",TEXT('Kontobewegungen'!A67,"MM.YYYY"))</f>
        <v/>
      </c>
      <c r="N67" s="6" t="n"/>
    </row>
    <row r="68">
      <c r="A68" s="5" t="n"/>
      <c r="B68" s="5" t="n"/>
      <c r="C68" s="6" t="n"/>
      <c r="D68" s="6" t="n"/>
      <c r="E68" s="6" t="n"/>
      <c r="F68" s="6" t="n"/>
      <c r="G68" s="6" t="n"/>
      <c r="H68" s="7" t="n"/>
      <c r="I68" s="7" t="n"/>
      <c r="J68" s="8" t="n"/>
      <c r="K68" s="9">
        <f>IF('Kontobewegungen'!A68="","",IFERROR(IF('Kontobewegungen'!H68&gt;0,'Kontobewegungen'!H68*'Kontobewegungen'!J68,'Kontobewegungen'!I68*'Kontobewegungen'!J68),0))</f>
        <v/>
      </c>
      <c r="L68" s="9">
        <f>IF('Kontobewegungen'!A68="","",'Kontobewegungen'!$B$1+SUM('Kontobewegungen'!$H$4:H68)-SUM('Kontobewegungen'!$I$4:I68))</f>
        <v/>
      </c>
      <c r="M68" s="10">
        <f>IF('Kontobewegungen'!A68="","",TEXT('Kontobewegungen'!A68,"MM.YYYY"))</f>
        <v/>
      </c>
      <c r="N68" s="6" t="n"/>
    </row>
    <row r="69">
      <c r="A69" s="5" t="n"/>
      <c r="B69" s="5" t="n"/>
      <c r="C69" s="6" t="n"/>
      <c r="D69" s="6" t="n"/>
      <c r="E69" s="6" t="n"/>
      <c r="F69" s="6" t="n"/>
      <c r="G69" s="6" t="n"/>
      <c r="H69" s="7" t="n"/>
      <c r="I69" s="7" t="n"/>
      <c r="J69" s="8" t="n"/>
      <c r="K69" s="11">
        <f>IF('Kontobewegungen'!A69="","",IFERROR(IF('Kontobewegungen'!H69&gt;0,'Kontobewegungen'!H69*'Kontobewegungen'!J69,'Kontobewegungen'!I69*'Kontobewegungen'!J69),0))</f>
        <v/>
      </c>
      <c r="L69" s="11">
        <f>IF('Kontobewegungen'!A69="","",'Kontobewegungen'!$B$1+SUM('Kontobewegungen'!$H$4:H69)-SUM('Kontobewegungen'!$I$4:I69))</f>
        <v/>
      </c>
      <c r="M69" s="12">
        <f>IF('Kontobewegungen'!A69="","",TEXT('Kontobewegungen'!A69,"MM.YYYY"))</f>
        <v/>
      </c>
      <c r="N69" s="6" t="n"/>
    </row>
    <row r="70">
      <c r="A70" s="5" t="n"/>
      <c r="B70" s="5" t="n"/>
      <c r="C70" s="6" t="n"/>
      <c r="D70" s="6" t="n"/>
      <c r="E70" s="6" t="n"/>
      <c r="F70" s="6" t="n"/>
      <c r="G70" s="6" t="n"/>
      <c r="H70" s="7" t="n"/>
      <c r="I70" s="7" t="n"/>
      <c r="J70" s="8" t="n"/>
      <c r="K70" s="9">
        <f>IF('Kontobewegungen'!A70="","",IFERROR(IF('Kontobewegungen'!H70&gt;0,'Kontobewegungen'!H70*'Kontobewegungen'!J70,'Kontobewegungen'!I70*'Kontobewegungen'!J70),0))</f>
        <v/>
      </c>
      <c r="L70" s="9">
        <f>IF('Kontobewegungen'!A70="","",'Kontobewegungen'!$B$1+SUM('Kontobewegungen'!$H$4:H70)-SUM('Kontobewegungen'!$I$4:I70))</f>
        <v/>
      </c>
      <c r="M70" s="10">
        <f>IF('Kontobewegungen'!A70="","",TEXT('Kontobewegungen'!A70,"MM.YYYY"))</f>
        <v/>
      </c>
      <c r="N70" s="6" t="n"/>
    </row>
    <row r="71">
      <c r="A71" s="5" t="n"/>
      <c r="B71" s="5" t="n"/>
      <c r="C71" s="6" t="n"/>
      <c r="D71" s="6" t="n"/>
      <c r="E71" s="6" t="n"/>
      <c r="F71" s="6" t="n"/>
      <c r="G71" s="6" t="n"/>
      <c r="H71" s="7" t="n"/>
      <c r="I71" s="7" t="n"/>
      <c r="J71" s="8" t="n"/>
      <c r="K71" s="11">
        <f>IF('Kontobewegungen'!A71="","",IFERROR(IF('Kontobewegungen'!H71&gt;0,'Kontobewegungen'!H71*'Kontobewegungen'!J71,'Kontobewegungen'!I71*'Kontobewegungen'!J71),0))</f>
        <v/>
      </c>
      <c r="L71" s="11">
        <f>IF('Kontobewegungen'!A71="","",'Kontobewegungen'!$B$1+SUM('Kontobewegungen'!$H$4:H71)-SUM('Kontobewegungen'!$I$4:I71))</f>
        <v/>
      </c>
      <c r="M71" s="12">
        <f>IF('Kontobewegungen'!A71="","",TEXT('Kontobewegungen'!A71,"MM.YYYY"))</f>
        <v/>
      </c>
      <c r="N71" s="6" t="n"/>
    </row>
    <row r="72">
      <c r="A72" s="5" t="n"/>
      <c r="B72" s="5" t="n"/>
      <c r="C72" s="6" t="n"/>
      <c r="D72" s="6" t="n"/>
      <c r="E72" s="6" t="n"/>
      <c r="F72" s="6" t="n"/>
      <c r="G72" s="6" t="n"/>
      <c r="H72" s="7" t="n"/>
      <c r="I72" s="7" t="n"/>
      <c r="J72" s="8" t="n"/>
      <c r="K72" s="9">
        <f>IF('Kontobewegungen'!A72="","",IFERROR(IF('Kontobewegungen'!H72&gt;0,'Kontobewegungen'!H72*'Kontobewegungen'!J72,'Kontobewegungen'!I72*'Kontobewegungen'!J72),0))</f>
        <v/>
      </c>
      <c r="L72" s="9">
        <f>IF('Kontobewegungen'!A72="","",'Kontobewegungen'!$B$1+SUM('Kontobewegungen'!$H$4:H72)-SUM('Kontobewegungen'!$I$4:I72))</f>
        <v/>
      </c>
      <c r="M72" s="10">
        <f>IF('Kontobewegungen'!A72="","",TEXT('Kontobewegungen'!A72,"MM.YYYY"))</f>
        <v/>
      </c>
      <c r="N72" s="6" t="n"/>
    </row>
    <row r="73">
      <c r="A73" s="5" t="n"/>
      <c r="B73" s="5" t="n"/>
      <c r="C73" s="6" t="n"/>
      <c r="D73" s="6" t="n"/>
      <c r="E73" s="6" t="n"/>
      <c r="F73" s="6" t="n"/>
      <c r="G73" s="6" t="n"/>
      <c r="H73" s="7" t="n"/>
      <c r="I73" s="7" t="n"/>
      <c r="J73" s="8" t="n"/>
      <c r="K73" s="11">
        <f>IF('Kontobewegungen'!A73="","",IFERROR(IF('Kontobewegungen'!H73&gt;0,'Kontobewegungen'!H73*'Kontobewegungen'!J73,'Kontobewegungen'!I73*'Kontobewegungen'!J73),0))</f>
        <v/>
      </c>
      <c r="L73" s="11">
        <f>IF('Kontobewegungen'!A73="","",'Kontobewegungen'!$B$1+SUM('Kontobewegungen'!$H$4:H73)-SUM('Kontobewegungen'!$I$4:I73))</f>
        <v/>
      </c>
      <c r="M73" s="12">
        <f>IF('Kontobewegungen'!A73="","",TEXT('Kontobewegungen'!A73,"MM.YYYY"))</f>
        <v/>
      </c>
      <c r="N73" s="6" t="n"/>
    </row>
    <row r="74">
      <c r="A74" s="5" t="n"/>
      <c r="B74" s="5" t="n"/>
      <c r="C74" s="6" t="n"/>
      <c r="D74" s="6" t="n"/>
      <c r="E74" s="6" t="n"/>
      <c r="F74" s="6" t="n"/>
      <c r="G74" s="6" t="n"/>
      <c r="H74" s="7" t="n"/>
      <c r="I74" s="7" t="n"/>
      <c r="J74" s="8" t="n"/>
      <c r="K74" s="9">
        <f>IF('Kontobewegungen'!A74="","",IFERROR(IF('Kontobewegungen'!H74&gt;0,'Kontobewegungen'!H74*'Kontobewegungen'!J74,'Kontobewegungen'!I74*'Kontobewegungen'!J74),0))</f>
        <v/>
      </c>
      <c r="L74" s="9">
        <f>IF('Kontobewegungen'!A74="","",'Kontobewegungen'!$B$1+SUM('Kontobewegungen'!$H$4:H74)-SUM('Kontobewegungen'!$I$4:I74))</f>
        <v/>
      </c>
      <c r="M74" s="10">
        <f>IF('Kontobewegungen'!A74="","",TEXT('Kontobewegungen'!A74,"MM.YYYY"))</f>
        <v/>
      </c>
      <c r="N74" s="6" t="n"/>
    </row>
    <row r="75">
      <c r="A75" s="5" t="n"/>
      <c r="B75" s="5" t="n"/>
      <c r="C75" s="6" t="n"/>
      <c r="D75" s="6" t="n"/>
      <c r="E75" s="6" t="n"/>
      <c r="F75" s="6" t="n"/>
      <c r="G75" s="6" t="n"/>
      <c r="H75" s="7" t="n"/>
      <c r="I75" s="7" t="n"/>
      <c r="J75" s="8" t="n"/>
      <c r="K75" s="11">
        <f>IF('Kontobewegungen'!A75="","",IFERROR(IF('Kontobewegungen'!H75&gt;0,'Kontobewegungen'!H75*'Kontobewegungen'!J75,'Kontobewegungen'!I75*'Kontobewegungen'!J75),0))</f>
        <v/>
      </c>
      <c r="L75" s="11">
        <f>IF('Kontobewegungen'!A75="","",'Kontobewegungen'!$B$1+SUM('Kontobewegungen'!$H$4:H75)-SUM('Kontobewegungen'!$I$4:I75))</f>
        <v/>
      </c>
      <c r="M75" s="12">
        <f>IF('Kontobewegungen'!A75="","",TEXT('Kontobewegungen'!A75,"MM.YYYY"))</f>
        <v/>
      </c>
      <c r="N75" s="6" t="n"/>
    </row>
    <row r="76">
      <c r="A76" s="5" t="n"/>
      <c r="B76" s="5" t="n"/>
      <c r="C76" s="6" t="n"/>
      <c r="D76" s="6" t="n"/>
      <c r="E76" s="6" t="n"/>
      <c r="F76" s="6" t="n"/>
      <c r="G76" s="6" t="n"/>
      <c r="H76" s="7" t="n"/>
      <c r="I76" s="7" t="n"/>
      <c r="J76" s="8" t="n"/>
      <c r="K76" s="9">
        <f>IF('Kontobewegungen'!A76="","",IFERROR(IF('Kontobewegungen'!H76&gt;0,'Kontobewegungen'!H76*'Kontobewegungen'!J76,'Kontobewegungen'!I76*'Kontobewegungen'!J76),0))</f>
        <v/>
      </c>
      <c r="L76" s="9">
        <f>IF('Kontobewegungen'!A76="","",'Kontobewegungen'!$B$1+SUM('Kontobewegungen'!$H$4:H76)-SUM('Kontobewegungen'!$I$4:I76))</f>
        <v/>
      </c>
      <c r="M76" s="10">
        <f>IF('Kontobewegungen'!A76="","",TEXT('Kontobewegungen'!A76,"MM.YYYY"))</f>
        <v/>
      </c>
      <c r="N76" s="6" t="n"/>
    </row>
    <row r="77">
      <c r="A77" s="5" t="n"/>
      <c r="B77" s="5" t="n"/>
      <c r="C77" s="6" t="n"/>
      <c r="D77" s="6" t="n"/>
      <c r="E77" s="6" t="n"/>
      <c r="F77" s="6" t="n"/>
      <c r="G77" s="6" t="n"/>
      <c r="H77" s="7" t="n"/>
      <c r="I77" s="7" t="n"/>
      <c r="J77" s="8" t="n"/>
      <c r="K77" s="11">
        <f>IF('Kontobewegungen'!A77="","",IFERROR(IF('Kontobewegungen'!H77&gt;0,'Kontobewegungen'!H77*'Kontobewegungen'!J77,'Kontobewegungen'!I77*'Kontobewegungen'!J77),0))</f>
        <v/>
      </c>
      <c r="L77" s="11">
        <f>IF('Kontobewegungen'!A77="","",'Kontobewegungen'!$B$1+SUM('Kontobewegungen'!$H$4:H77)-SUM('Kontobewegungen'!$I$4:I77))</f>
        <v/>
      </c>
      <c r="M77" s="12">
        <f>IF('Kontobewegungen'!A77="","",TEXT('Kontobewegungen'!A77,"MM.YYYY"))</f>
        <v/>
      </c>
      <c r="N77" s="6" t="n"/>
    </row>
    <row r="78">
      <c r="A78" s="5" t="n"/>
      <c r="B78" s="5" t="n"/>
      <c r="C78" s="6" t="n"/>
      <c r="D78" s="6" t="n"/>
      <c r="E78" s="6" t="n"/>
      <c r="F78" s="6" t="n"/>
      <c r="G78" s="6" t="n"/>
      <c r="H78" s="7" t="n"/>
      <c r="I78" s="7" t="n"/>
      <c r="J78" s="8" t="n"/>
      <c r="K78" s="9">
        <f>IF('Kontobewegungen'!A78="","",IFERROR(IF('Kontobewegungen'!H78&gt;0,'Kontobewegungen'!H78*'Kontobewegungen'!J78,'Kontobewegungen'!I78*'Kontobewegungen'!J78),0))</f>
        <v/>
      </c>
      <c r="L78" s="9">
        <f>IF('Kontobewegungen'!A78="","",'Kontobewegungen'!$B$1+SUM('Kontobewegungen'!$H$4:H78)-SUM('Kontobewegungen'!$I$4:I78))</f>
        <v/>
      </c>
      <c r="M78" s="10">
        <f>IF('Kontobewegungen'!A78="","",TEXT('Kontobewegungen'!A78,"MM.YYYY"))</f>
        <v/>
      </c>
      <c r="N78" s="6" t="n"/>
    </row>
    <row r="79">
      <c r="A79" s="5" t="n"/>
      <c r="B79" s="5" t="n"/>
      <c r="C79" s="6" t="n"/>
      <c r="D79" s="6" t="n"/>
      <c r="E79" s="6" t="n"/>
      <c r="F79" s="6" t="n"/>
      <c r="G79" s="6" t="n"/>
      <c r="H79" s="7" t="n"/>
      <c r="I79" s="7" t="n"/>
      <c r="J79" s="8" t="n"/>
      <c r="K79" s="11">
        <f>IF('Kontobewegungen'!A79="","",IFERROR(IF('Kontobewegungen'!H79&gt;0,'Kontobewegungen'!H79*'Kontobewegungen'!J79,'Kontobewegungen'!I79*'Kontobewegungen'!J79),0))</f>
        <v/>
      </c>
      <c r="L79" s="11">
        <f>IF('Kontobewegungen'!A79="","",'Kontobewegungen'!$B$1+SUM('Kontobewegungen'!$H$4:H79)-SUM('Kontobewegungen'!$I$4:I79))</f>
        <v/>
      </c>
      <c r="M79" s="12">
        <f>IF('Kontobewegungen'!A79="","",TEXT('Kontobewegungen'!A79,"MM.YYYY"))</f>
        <v/>
      </c>
      <c r="N79" s="6" t="n"/>
    </row>
    <row r="80">
      <c r="A80" s="5" t="n"/>
      <c r="B80" s="5" t="n"/>
      <c r="C80" s="6" t="n"/>
      <c r="D80" s="6" t="n"/>
      <c r="E80" s="6" t="n"/>
      <c r="F80" s="6" t="n"/>
      <c r="G80" s="6" t="n"/>
      <c r="H80" s="7" t="n"/>
      <c r="I80" s="7" t="n"/>
      <c r="J80" s="8" t="n"/>
      <c r="K80" s="9">
        <f>IF('Kontobewegungen'!A80="","",IFERROR(IF('Kontobewegungen'!H80&gt;0,'Kontobewegungen'!H80*'Kontobewegungen'!J80,'Kontobewegungen'!I80*'Kontobewegungen'!J80),0))</f>
        <v/>
      </c>
      <c r="L80" s="9">
        <f>IF('Kontobewegungen'!A80="","",'Kontobewegungen'!$B$1+SUM('Kontobewegungen'!$H$4:H80)-SUM('Kontobewegungen'!$I$4:I80))</f>
        <v/>
      </c>
      <c r="M80" s="10">
        <f>IF('Kontobewegungen'!A80="","",TEXT('Kontobewegungen'!A80,"MM.YYYY"))</f>
        <v/>
      </c>
      <c r="N80" s="6" t="n"/>
    </row>
    <row r="81">
      <c r="A81" s="5" t="n"/>
      <c r="B81" s="5" t="n"/>
      <c r="C81" s="6" t="n"/>
      <c r="D81" s="6" t="n"/>
      <c r="E81" s="6" t="n"/>
      <c r="F81" s="6" t="n"/>
      <c r="G81" s="6" t="n"/>
      <c r="H81" s="7" t="n"/>
      <c r="I81" s="7" t="n"/>
      <c r="J81" s="8" t="n"/>
      <c r="K81" s="11">
        <f>IF('Kontobewegungen'!A81="","",IFERROR(IF('Kontobewegungen'!H81&gt;0,'Kontobewegungen'!H81*'Kontobewegungen'!J81,'Kontobewegungen'!I81*'Kontobewegungen'!J81),0))</f>
        <v/>
      </c>
      <c r="L81" s="11">
        <f>IF('Kontobewegungen'!A81="","",'Kontobewegungen'!$B$1+SUM('Kontobewegungen'!$H$4:H81)-SUM('Kontobewegungen'!$I$4:I81))</f>
        <v/>
      </c>
      <c r="M81" s="12">
        <f>IF('Kontobewegungen'!A81="","",TEXT('Kontobewegungen'!A81,"MM.YYYY"))</f>
        <v/>
      </c>
      <c r="N81" s="6" t="n"/>
    </row>
    <row r="82">
      <c r="A82" s="5" t="n"/>
      <c r="B82" s="5" t="n"/>
      <c r="C82" s="6" t="n"/>
      <c r="D82" s="6" t="n"/>
      <c r="E82" s="6" t="n"/>
      <c r="F82" s="6" t="n"/>
      <c r="G82" s="6" t="n"/>
      <c r="H82" s="7" t="n"/>
      <c r="I82" s="7" t="n"/>
      <c r="J82" s="8" t="n"/>
      <c r="K82" s="9">
        <f>IF('Kontobewegungen'!A82="","",IFERROR(IF('Kontobewegungen'!H82&gt;0,'Kontobewegungen'!H82*'Kontobewegungen'!J82,'Kontobewegungen'!I82*'Kontobewegungen'!J82),0))</f>
        <v/>
      </c>
      <c r="L82" s="9">
        <f>IF('Kontobewegungen'!A82="","",'Kontobewegungen'!$B$1+SUM('Kontobewegungen'!$H$4:H82)-SUM('Kontobewegungen'!$I$4:I82))</f>
        <v/>
      </c>
      <c r="M82" s="10">
        <f>IF('Kontobewegungen'!A82="","",TEXT('Kontobewegungen'!A82,"MM.YYYY"))</f>
        <v/>
      </c>
      <c r="N82" s="6" t="n"/>
    </row>
    <row r="83">
      <c r="A83" s="5" t="n"/>
      <c r="B83" s="5" t="n"/>
      <c r="C83" s="6" t="n"/>
      <c r="D83" s="6" t="n"/>
      <c r="E83" s="6" t="n"/>
      <c r="F83" s="6" t="n"/>
      <c r="G83" s="6" t="n"/>
      <c r="H83" s="7" t="n"/>
      <c r="I83" s="7" t="n"/>
      <c r="J83" s="8" t="n"/>
      <c r="K83" s="11">
        <f>IF('Kontobewegungen'!A83="","",IFERROR(IF('Kontobewegungen'!H83&gt;0,'Kontobewegungen'!H83*'Kontobewegungen'!J83,'Kontobewegungen'!I83*'Kontobewegungen'!J83),0))</f>
        <v/>
      </c>
      <c r="L83" s="11">
        <f>IF('Kontobewegungen'!A83="","",'Kontobewegungen'!$B$1+SUM('Kontobewegungen'!$H$4:H83)-SUM('Kontobewegungen'!$I$4:I83))</f>
        <v/>
      </c>
      <c r="M83" s="12">
        <f>IF('Kontobewegungen'!A83="","",TEXT('Kontobewegungen'!A83,"MM.YYYY"))</f>
        <v/>
      </c>
      <c r="N83" s="6" t="n"/>
    </row>
    <row r="84">
      <c r="A84" s="5" t="n"/>
      <c r="B84" s="5" t="n"/>
      <c r="C84" s="6" t="n"/>
      <c r="D84" s="6" t="n"/>
      <c r="E84" s="6" t="n"/>
      <c r="F84" s="6" t="n"/>
      <c r="G84" s="6" t="n"/>
      <c r="H84" s="7" t="n"/>
      <c r="I84" s="7" t="n"/>
      <c r="J84" s="8" t="n"/>
      <c r="K84" s="9">
        <f>IF('Kontobewegungen'!A84="","",IFERROR(IF('Kontobewegungen'!H84&gt;0,'Kontobewegungen'!H84*'Kontobewegungen'!J84,'Kontobewegungen'!I84*'Kontobewegungen'!J84),0))</f>
        <v/>
      </c>
      <c r="L84" s="9">
        <f>IF('Kontobewegungen'!A84="","",'Kontobewegungen'!$B$1+SUM('Kontobewegungen'!$H$4:H84)-SUM('Kontobewegungen'!$I$4:I84))</f>
        <v/>
      </c>
      <c r="M84" s="10">
        <f>IF('Kontobewegungen'!A84="","",TEXT('Kontobewegungen'!A84,"MM.YYYY"))</f>
        <v/>
      </c>
      <c r="N84" s="6" t="n"/>
    </row>
    <row r="85">
      <c r="A85" s="5" t="n"/>
      <c r="B85" s="5" t="n"/>
      <c r="C85" s="6" t="n"/>
      <c r="D85" s="6" t="n"/>
      <c r="E85" s="6" t="n"/>
      <c r="F85" s="6" t="n"/>
      <c r="G85" s="6" t="n"/>
      <c r="H85" s="7" t="n"/>
      <c r="I85" s="7" t="n"/>
      <c r="J85" s="8" t="n"/>
      <c r="K85" s="11">
        <f>IF('Kontobewegungen'!A85="","",IFERROR(IF('Kontobewegungen'!H85&gt;0,'Kontobewegungen'!H85*'Kontobewegungen'!J85,'Kontobewegungen'!I85*'Kontobewegungen'!J85),0))</f>
        <v/>
      </c>
      <c r="L85" s="11">
        <f>IF('Kontobewegungen'!A85="","",'Kontobewegungen'!$B$1+SUM('Kontobewegungen'!$H$4:H85)-SUM('Kontobewegungen'!$I$4:I85))</f>
        <v/>
      </c>
      <c r="M85" s="12">
        <f>IF('Kontobewegungen'!A85="","",TEXT('Kontobewegungen'!A85,"MM.YYYY"))</f>
        <v/>
      </c>
      <c r="N85" s="6" t="n"/>
    </row>
    <row r="86">
      <c r="A86" s="5" t="n"/>
      <c r="B86" s="5" t="n"/>
      <c r="C86" s="6" t="n"/>
      <c r="D86" s="6" t="n"/>
      <c r="E86" s="6" t="n"/>
      <c r="F86" s="6" t="n"/>
      <c r="G86" s="6" t="n"/>
      <c r="H86" s="7" t="n"/>
      <c r="I86" s="7" t="n"/>
      <c r="J86" s="8" t="n"/>
      <c r="K86" s="9">
        <f>IF('Kontobewegungen'!A86="","",IFERROR(IF('Kontobewegungen'!H86&gt;0,'Kontobewegungen'!H86*'Kontobewegungen'!J86,'Kontobewegungen'!I86*'Kontobewegungen'!J86),0))</f>
        <v/>
      </c>
      <c r="L86" s="9">
        <f>IF('Kontobewegungen'!A86="","",'Kontobewegungen'!$B$1+SUM('Kontobewegungen'!$H$4:H86)-SUM('Kontobewegungen'!$I$4:I86))</f>
        <v/>
      </c>
      <c r="M86" s="10">
        <f>IF('Kontobewegungen'!A86="","",TEXT('Kontobewegungen'!A86,"MM.YYYY"))</f>
        <v/>
      </c>
      <c r="N86" s="6" t="n"/>
    </row>
    <row r="87">
      <c r="A87" s="5" t="n"/>
      <c r="B87" s="5" t="n"/>
      <c r="C87" s="6" t="n"/>
      <c r="D87" s="6" t="n"/>
      <c r="E87" s="6" t="n"/>
      <c r="F87" s="6" t="n"/>
      <c r="G87" s="6" t="n"/>
      <c r="H87" s="7" t="n"/>
      <c r="I87" s="7" t="n"/>
      <c r="J87" s="8" t="n"/>
      <c r="K87" s="11">
        <f>IF('Kontobewegungen'!A87="","",IFERROR(IF('Kontobewegungen'!H87&gt;0,'Kontobewegungen'!H87*'Kontobewegungen'!J87,'Kontobewegungen'!I87*'Kontobewegungen'!J87),0))</f>
        <v/>
      </c>
      <c r="L87" s="11">
        <f>IF('Kontobewegungen'!A87="","",'Kontobewegungen'!$B$1+SUM('Kontobewegungen'!$H$4:H87)-SUM('Kontobewegungen'!$I$4:I87))</f>
        <v/>
      </c>
      <c r="M87" s="12">
        <f>IF('Kontobewegungen'!A87="","",TEXT('Kontobewegungen'!A87,"MM.YYYY"))</f>
        <v/>
      </c>
      <c r="N87" s="6" t="n"/>
    </row>
    <row r="88">
      <c r="A88" s="5" t="n"/>
      <c r="B88" s="5" t="n"/>
      <c r="C88" s="6" t="n"/>
      <c r="D88" s="6" t="n"/>
      <c r="E88" s="6" t="n"/>
      <c r="F88" s="6" t="n"/>
      <c r="G88" s="6" t="n"/>
      <c r="H88" s="7" t="n"/>
      <c r="I88" s="7" t="n"/>
      <c r="J88" s="8" t="n"/>
      <c r="K88" s="9">
        <f>IF('Kontobewegungen'!A88="","",IFERROR(IF('Kontobewegungen'!H88&gt;0,'Kontobewegungen'!H88*'Kontobewegungen'!J88,'Kontobewegungen'!I88*'Kontobewegungen'!J88),0))</f>
        <v/>
      </c>
      <c r="L88" s="9">
        <f>IF('Kontobewegungen'!A88="","",'Kontobewegungen'!$B$1+SUM('Kontobewegungen'!$H$4:H88)-SUM('Kontobewegungen'!$I$4:I88))</f>
        <v/>
      </c>
      <c r="M88" s="10">
        <f>IF('Kontobewegungen'!A88="","",TEXT('Kontobewegungen'!A88,"MM.YYYY"))</f>
        <v/>
      </c>
      <c r="N88" s="6" t="n"/>
    </row>
    <row r="89">
      <c r="A89" s="5" t="n"/>
      <c r="B89" s="5" t="n"/>
      <c r="C89" s="6" t="n"/>
      <c r="D89" s="6" t="n"/>
      <c r="E89" s="6" t="n"/>
      <c r="F89" s="6" t="n"/>
      <c r="G89" s="6" t="n"/>
      <c r="H89" s="7" t="n"/>
      <c r="I89" s="7" t="n"/>
      <c r="J89" s="8" t="n"/>
      <c r="K89" s="11">
        <f>IF('Kontobewegungen'!A89="","",IFERROR(IF('Kontobewegungen'!H89&gt;0,'Kontobewegungen'!H89*'Kontobewegungen'!J89,'Kontobewegungen'!I89*'Kontobewegungen'!J89),0))</f>
        <v/>
      </c>
      <c r="L89" s="11">
        <f>IF('Kontobewegungen'!A89="","",'Kontobewegungen'!$B$1+SUM('Kontobewegungen'!$H$4:H89)-SUM('Kontobewegungen'!$I$4:I89))</f>
        <v/>
      </c>
      <c r="M89" s="12">
        <f>IF('Kontobewegungen'!A89="","",TEXT('Kontobewegungen'!A89,"MM.YYYY"))</f>
        <v/>
      </c>
      <c r="N89" s="6" t="n"/>
    </row>
    <row r="90">
      <c r="A90" s="5" t="n"/>
      <c r="B90" s="5" t="n"/>
      <c r="C90" s="6" t="n"/>
      <c r="D90" s="6" t="n"/>
      <c r="E90" s="6" t="n"/>
      <c r="F90" s="6" t="n"/>
      <c r="G90" s="6" t="n"/>
      <c r="H90" s="7" t="n"/>
      <c r="I90" s="7" t="n"/>
      <c r="J90" s="8" t="n"/>
      <c r="K90" s="9">
        <f>IF('Kontobewegungen'!A90="","",IFERROR(IF('Kontobewegungen'!H90&gt;0,'Kontobewegungen'!H90*'Kontobewegungen'!J90,'Kontobewegungen'!I90*'Kontobewegungen'!J90),0))</f>
        <v/>
      </c>
      <c r="L90" s="9">
        <f>IF('Kontobewegungen'!A90="","",'Kontobewegungen'!$B$1+SUM('Kontobewegungen'!$H$4:H90)-SUM('Kontobewegungen'!$I$4:I90))</f>
        <v/>
      </c>
      <c r="M90" s="10">
        <f>IF('Kontobewegungen'!A90="","",TEXT('Kontobewegungen'!A90,"MM.YYYY"))</f>
        <v/>
      </c>
      <c r="N90" s="6" t="n"/>
    </row>
    <row r="91">
      <c r="A91" s="5" t="n"/>
      <c r="B91" s="5" t="n"/>
      <c r="C91" s="6" t="n"/>
      <c r="D91" s="6" t="n"/>
      <c r="E91" s="6" t="n"/>
      <c r="F91" s="6" t="n"/>
      <c r="G91" s="6" t="n"/>
      <c r="H91" s="7" t="n"/>
      <c r="I91" s="7" t="n"/>
      <c r="J91" s="8" t="n"/>
      <c r="K91" s="11">
        <f>IF('Kontobewegungen'!A91="","",IFERROR(IF('Kontobewegungen'!H91&gt;0,'Kontobewegungen'!H91*'Kontobewegungen'!J91,'Kontobewegungen'!I91*'Kontobewegungen'!J91),0))</f>
        <v/>
      </c>
      <c r="L91" s="11">
        <f>IF('Kontobewegungen'!A91="","",'Kontobewegungen'!$B$1+SUM('Kontobewegungen'!$H$4:H91)-SUM('Kontobewegungen'!$I$4:I91))</f>
        <v/>
      </c>
      <c r="M91" s="12">
        <f>IF('Kontobewegungen'!A91="","",TEXT('Kontobewegungen'!A91,"MM.YYYY"))</f>
        <v/>
      </c>
      <c r="N91" s="6" t="n"/>
    </row>
    <row r="92">
      <c r="A92" s="5" t="n"/>
      <c r="B92" s="5" t="n"/>
      <c r="C92" s="6" t="n"/>
      <c r="D92" s="6" t="n"/>
      <c r="E92" s="6" t="n"/>
      <c r="F92" s="6" t="n"/>
      <c r="G92" s="6" t="n"/>
      <c r="H92" s="7" t="n"/>
      <c r="I92" s="7" t="n"/>
      <c r="J92" s="8" t="n"/>
      <c r="K92" s="9">
        <f>IF('Kontobewegungen'!A92="","",IFERROR(IF('Kontobewegungen'!H92&gt;0,'Kontobewegungen'!H92*'Kontobewegungen'!J92,'Kontobewegungen'!I92*'Kontobewegungen'!J92),0))</f>
        <v/>
      </c>
      <c r="L92" s="9">
        <f>IF('Kontobewegungen'!A92="","",'Kontobewegungen'!$B$1+SUM('Kontobewegungen'!$H$4:H92)-SUM('Kontobewegungen'!$I$4:I92))</f>
        <v/>
      </c>
      <c r="M92" s="10">
        <f>IF('Kontobewegungen'!A92="","",TEXT('Kontobewegungen'!A92,"MM.YYYY"))</f>
        <v/>
      </c>
      <c r="N92" s="6" t="n"/>
    </row>
    <row r="93">
      <c r="A93" s="5" t="n"/>
      <c r="B93" s="5" t="n"/>
      <c r="C93" s="6" t="n"/>
      <c r="D93" s="6" t="n"/>
      <c r="E93" s="6" t="n"/>
      <c r="F93" s="6" t="n"/>
      <c r="G93" s="6" t="n"/>
      <c r="H93" s="7" t="n"/>
      <c r="I93" s="7" t="n"/>
      <c r="J93" s="8" t="n"/>
      <c r="K93" s="11">
        <f>IF('Kontobewegungen'!A93="","",IFERROR(IF('Kontobewegungen'!H93&gt;0,'Kontobewegungen'!H93*'Kontobewegungen'!J93,'Kontobewegungen'!I93*'Kontobewegungen'!J93),0))</f>
        <v/>
      </c>
      <c r="L93" s="11">
        <f>IF('Kontobewegungen'!A93="","",'Kontobewegungen'!$B$1+SUM('Kontobewegungen'!$H$4:H93)-SUM('Kontobewegungen'!$I$4:I93))</f>
        <v/>
      </c>
      <c r="M93" s="12">
        <f>IF('Kontobewegungen'!A93="","",TEXT('Kontobewegungen'!A93,"MM.YYYY"))</f>
        <v/>
      </c>
      <c r="N93" s="6" t="n"/>
    </row>
    <row r="94">
      <c r="A94" s="5" t="n"/>
      <c r="B94" s="5" t="n"/>
      <c r="C94" s="6" t="n"/>
      <c r="D94" s="6" t="n"/>
      <c r="E94" s="6" t="n"/>
      <c r="F94" s="6" t="n"/>
      <c r="G94" s="6" t="n"/>
      <c r="H94" s="7" t="n"/>
      <c r="I94" s="7" t="n"/>
      <c r="J94" s="8" t="n"/>
      <c r="K94" s="9">
        <f>IF('Kontobewegungen'!A94="","",IFERROR(IF('Kontobewegungen'!H94&gt;0,'Kontobewegungen'!H94*'Kontobewegungen'!J94,'Kontobewegungen'!I94*'Kontobewegungen'!J94),0))</f>
        <v/>
      </c>
      <c r="L94" s="9">
        <f>IF('Kontobewegungen'!A94="","",'Kontobewegungen'!$B$1+SUM('Kontobewegungen'!$H$4:H94)-SUM('Kontobewegungen'!$I$4:I94))</f>
        <v/>
      </c>
      <c r="M94" s="10">
        <f>IF('Kontobewegungen'!A94="","",TEXT('Kontobewegungen'!A94,"MM.YYYY"))</f>
        <v/>
      </c>
      <c r="N94" s="6" t="n"/>
    </row>
    <row r="95">
      <c r="A95" s="5" t="n"/>
      <c r="B95" s="5" t="n"/>
      <c r="C95" s="6" t="n"/>
      <c r="D95" s="6" t="n"/>
      <c r="E95" s="6" t="n"/>
      <c r="F95" s="6" t="n"/>
      <c r="G95" s="6" t="n"/>
      <c r="H95" s="7" t="n"/>
      <c r="I95" s="7" t="n"/>
      <c r="J95" s="8" t="n"/>
      <c r="K95" s="11">
        <f>IF('Kontobewegungen'!A95="","",IFERROR(IF('Kontobewegungen'!H95&gt;0,'Kontobewegungen'!H95*'Kontobewegungen'!J95,'Kontobewegungen'!I95*'Kontobewegungen'!J95),0))</f>
        <v/>
      </c>
      <c r="L95" s="11">
        <f>IF('Kontobewegungen'!A95="","",'Kontobewegungen'!$B$1+SUM('Kontobewegungen'!$H$4:H95)-SUM('Kontobewegungen'!$I$4:I95))</f>
        <v/>
      </c>
      <c r="M95" s="12">
        <f>IF('Kontobewegungen'!A95="","",TEXT('Kontobewegungen'!A95,"MM.YYYY"))</f>
        <v/>
      </c>
      <c r="N95" s="6" t="n"/>
    </row>
    <row r="96">
      <c r="A96" s="5" t="n"/>
      <c r="B96" s="5" t="n"/>
      <c r="C96" s="6" t="n"/>
      <c r="D96" s="6" t="n"/>
      <c r="E96" s="6" t="n"/>
      <c r="F96" s="6" t="n"/>
      <c r="G96" s="6" t="n"/>
      <c r="H96" s="7" t="n"/>
      <c r="I96" s="7" t="n"/>
      <c r="J96" s="8" t="n"/>
      <c r="K96" s="9">
        <f>IF('Kontobewegungen'!A96="","",IFERROR(IF('Kontobewegungen'!H96&gt;0,'Kontobewegungen'!H96*'Kontobewegungen'!J96,'Kontobewegungen'!I96*'Kontobewegungen'!J96),0))</f>
        <v/>
      </c>
      <c r="L96" s="9">
        <f>IF('Kontobewegungen'!A96="","",'Kontobewegungen'!$B$1+SUM('Kontobewegungen'!$H$4:H96)-SUM('Kontobewegungen'!$I$4:I96))</f>
        <v/>
      </c>
      <c r="M96" s="10">
        <f>IF('Kontobewegungen'!A96="","",TEXT('Kontobewegungen'!A96,"MM.YYYY"))</f>
        <v/>
      </c>
      <c r="N96" s="6" t="n"/>
    </row>
    <row r="97">
      <c r="A97" s="5" t="n"/>
      <c r="B97" s="5" t="n"/>
      <c r="C97" s="6" t="n"/>
      <c r="D97" s="6" t="n"/>
      <c r="E97" s="6" t="n"/>
      <c r="F97" s="6" t="n"/>
      <c r="G97" s="6" t="n"/>
      <c r="H97" s="7" t="n"/>
      <c r="I97" s="7" t="n"/>
      <c r="J97" s="8" t="n"/>
      <c r="K97" s="11">
        <f>IF('Kontobewegungen'!A97="","",IFERROR(IF('Kontobewegungen'!H97&gt;0,'Kontobewegungen'!H97*'Kontobewegungen'!J97,'Kontobewegungen'!I97*'Kontobewegungen'!J97),0))</f>
        <v/>
      </c>
      <c r="L97" s="11">
        <f>IF('Kontobewegungen'!A97="","",'Kontobewegungen'!$B$1+SUM('Kontobewegungen'!$H$4:H97)-SUM('Kontobewegungen'!$I$4:I97))</f>
        <v/>
      </c>
      <c r="M97" s="12">
        <f>IF('Kontobewegungen'!A97="","",TEXT('Kontobewegungen'!A97,"MM.YYYY"))</f>
        <v/>
      </c>
      <c r="N97" s="6" t="n"/>
    </row>
    <row r="98">
      <c r="A98" s="5" t="n"/>
      <c r="B98" s="5" t="n"/>
      <c r="C98" s="6" t="n"/>
      <c r="D98" s="6" t="n"/>
      <c r="E98" s="6" t="n"/>
      <c r="F98" s="6" t="n"/>
      <c r="G98" s="6" t="n"/>
      <c r="H98" s="7" t="n"/>
      <c r="I98" s="7" t="n"/>
      <c r="J98" s="8" t="n"/>
      <c r="K98" s="9">
        <f>IF('Kontobewegungen'!A98="","",IFERROR(IF('Kontobewegungen'!H98&gt;0,'Kontobewegungen'!H98*'Kontobewegungen'!J98,'Kontobewegungen'!I98*'Kontobewegungen'!J98),0))</f>
        <v/>
      </c>
      <c r="L98" s="9">
        <f>IF('Kontobewegungen'!A98="","",'Kontobewegungen'!$B$1+SUM('Kontobewegungen'!$H$4:H98)-SUM('Kontobewegungen'!$I$4:I98))</f>
        <v/>
      </c>
      <c r="M98" s="10">
        <f>IF('Kontobewegungen'!A98="","",TEXT('Kontobewegungen'!A98,"MM.YYYY"))</f>
        <v/>
      </c>
      <c r="N98" s="6" t="n"/>
    </row>
    <row r="99">
      <c r="A99" s="5" t="n"/>
      <c r="B99" s="5" t="n"/>
      <c r="C99" s="6" t="n"/>
      <c r="D99" s="6" t="n"/>
      <c r="E99" s="6" t="n"/>
      <c r="F99" s="6" t="n"/>
      <c r="G99" s="6" t="n"/>
      <c r="H99" s="7" t="n"/>
      <c r="I99" s="7" t="n"/>
      <c r="J99" s="8" t="n"/>
      <c r="K99" s="11">
        <f>IF('Kontobewegungen'!A99="","",IFERROR(IF('Kontobewegungen'!H99&gt;0,'Kontobewegungen'!H99*'Kontobewegungen'!J99,'Kontobewegungen'!I99*'Kontobewegungen'!J99),0))</f>
        <v/>
      </c>
      <c r="L99" s="11">
        <f>IF('Kontobewegungen'!A99="","",'Kontobewegungen'!$B$1+SUM('Kontobewegungen'!$H$4:H99)-SUM('Kontobewegungen'!$I$4:I99))</f>
        <v/>
      </c>
      <c r="M99" s="12">
        <f>IF('Kontobewegungen'!A99="","",TEXT('Kontobewegungen'!A99,"MM.YYYY"))</f>
        <v/>
      </c>
      <c r="N99" s="6" t="n"/>
    </row>
    <row r="100">
      <c r="A100" s="5" t="n"/>
      <c r="B100" s="5" t="n"/>
      <c r="C100" s="6" t="n"/>
      <c r="D100" s="6" t="n"/>
      <c r="E100" s="6" t="n"/>
      <c r="F100" s="6" t="n"/>
      <c r="G100" s="6" t="n"/>
      <c r="H100" s="7" t="n"/>
      <c r="I100" s="7" t="n"/>
      <c r="J100" s="8" t="n"/>
      <c r="K100" s="9">
        <f>IF('Kontobewegungen'!A100="","",IFERROR(IF('Kontobewegungen'!H100&gt;0,'Kontobewegungen'!H100*'Kontobewegungen'!J100,'Kontobewegungen'!I100*'Kontobewegungen'!J100),0))</f>
        <v/>
      </c>
      <c r="L100" s="9">
        <f>IF('Kontobewegungen'!A100="","",'Kontobewegungen'!$B$1+SUM('Kontobewegungen'!$H$4:H100)-SUM('Kontobewegungen'!$I$4:I100))</f>
        <v/>
      </c>
      <c r="M100" s="10">
        <f>IF('Kontobewegungen'!A100="","",TEXT('Kontobewegungen'!A100,"MM.YYYY"))</f>
        <v/>
      </c>
      <c r="N100" s="6" t="n"/>
    </row>
    <row r="101">
      <c r="A101" s="5" t="n"/>
      <c r="B101" s="5" t="n"/>
      <c r="C101" s="6" t="n"/>
      <c r="D101" s="6" t="n"/>
      <c r="E101" s="6" t="n"/>
      <c r="F101" s="6" t="n"/>
      <c r="G101" s="6" t="n"/>
      <c r="H101" s="7" t="n"/>
      <c r="I101" s="7" t="n"/>
      <c r="J101" s="8" t="n"/>
      <c r="K101" s="11">
        <f>IF('Kontobewegungen'!A101="","",IFERROR(IF('Kontobewegungen'!H101&gt;0,'Kontobewegungen'!H101*'Kontobewegungen'!J101,'Kontobewegungen'!I101*'Kontobewegungen'!J101),0))</f>
        <v/>
      </c>
      <c r="L101" s="11">
        <f>IF('Kontobewegungen'!A101="","",'Kontobewegungen'!$B$1+SUM('Kontobewegungen'!$H$4:H101)-SUM('Kontobewegungen'!$I$4:I101))</f>
        <v/>
      </c>
      <c r="M101" s="12">
        <f>IF('Kontobewegungen'!A101="","",TEXT('Kontobewegungen'!A101,"MM.YYYY"))</f>
        <v/>
      </c>
      <c r="N101" s="6" t="n"/>
    </row>
    <row r="102">
      <c r="A102" s="5" t="n"/>
      <c r="B102" s="5" t="n"/>
      <c r="C102" s="6" t="n"/>
      <c r="D102" s="6" t="n"/>
      <c r="E102" s="6" t="n"/>
      <c r="F102" s="6" t="n"/>
      <c r="G102" s="6" t="n"/>
      <c r="H102" s="7" t="n"/>
      <c r="I102" s="7" t="n"/>
      <c r="J102" s="8" t="n"/>
      <c r="K102" s="9">
        <f>IF('Kontobewegungen'!A102="","",IFERROR(IF('Kontobewegungen'!H102&gt;0,'Kontobewegungen'!H102*'Kontobewegungen'!J102,'Kontobewegungen'!I102*'Kontobewegungen'!J102),0))</f>
        <v/>
      </c>
      <c r="L102" s="9">
        <f>IF('Kontobewegungen'!A102="","",'Kontobewegungen'!$B$1+SUM('Kontobewegungen'!$H$4:H102)-SUM('Kontobewegungen'!$I$4:I102))</f>
        <v/>
      </c>
      <c r="M102" s="10">
        <f>IF('Kontobewegungen'!A102="","",TEXT('Kontobewegungen'!A102,"MM.YYYY"))</f>
        <v/>
      </c>
      <c r="N102" s="6" t="n"/>
    </row>
    <row r="103">
      <c r="A103" s="5" t="n"/>
      <c r="B103" s="5" t="n"/>
      <c r="C103" s="6" t="n"/>
      <c r="D103" s="6" t="n"/>
      <c r="E103" s="6" t="n"/>
      <c r="F103" s="6" t="n"/>
      <c r="G103" s="6" t="n"/>
      <c r="H103" s="7" t="n"/>
      <c r="I103" s="7" t="n"/>
      <c r="J103" s="8" t="n"/>
      <c r="K103" s="11">
        <f>IF('Kontobewegungen'!A103="","",IFERROR(IF('Kontobewegungen'!H103&gt;0,'Kontobewegungen'!H103*'Kontobewegungen'!J103,'Kontobewegungen'!I103*'Kontobewegungen'!J103),0))</f>
        <v/>
      </c>
      <c r="L103" s="11">
        <f>IF('Kontobewegungen'!A103="","",'Kontobewegungen'!$B$1+SUM('Kontobewegungen'!$H$4:H103)-SUM('Kontobewegungen'!$I$4:I103))</f>
        <v/>
      </c>
      <c r="M103" s="12">
        <f>IF('Kontobewegungen'!A103="","",TEXT('Kontobewegungen'!A103,"MM.YYYY"))</f>
        <v/>
      </c>
      <c r="N103" s="6" t="n"/>
    </row>
    <row r="105">
      <c r="A105" s="1" t="inlineStr">
        <is>
          <t>Summen</t>
        </is>
      </c>
      <c r="B105" s="13" t="n"/>
      <c r="C105" s="13" t="n"/>
      <c r="D105" s="13" t="n"/>
      <c r="E105" s="13" t="n"/>
      <c r="F105" s="13" t="n"/>
      <c r="G105" s="13" t="n"/>
      <c r="H105" s="14">
        <f>SUM('Kontobewegungen'!$H$4:$H$103)</f>
        <v/>
      </c>
      <c r="I105" s="14">
        <f>SUM('Kontobewegungen'!$I$4:$I$103)</f>
        <v/>
      </c>
      <c r="J105" s="13" t="n"/>
      <c r="K105" s="14">
        <f>SUM('Kontobewegungen'!$K$4:$K$103)</f>
        <v/>
      </c>
      <c r="L105" s="14">
        <f>IFERROR('Kontobewegungen'!$B$1+'Kontobewegungen'!$H$105-'Kontobewegungen'!$I$105,0)</f>
        <v/>
      </c>
      <c r="M105" s="13" t="n"/>
      <c r="N105" s="13" t="n"/>
    </row>
  </sheetData>
  <autoFilter ref="A3:N103"/>
  <conditionalFormatting sqref="L4:L103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4">
    <dataValidation sqref="D4:D103" showErrorMessage="1" showInputMessage="1" allowBlank="1" errorTitle="Ungültige Kategorie" error="Bitte eine Kategorie aus der Dropdownliste auswählen." type="list">
      <formula1>"Gehalt,Wohnen,Lebensmittel,Nebenkosten,Nebentätigkeit,Kommunikation,Versicherung,Sonstige Einnahmen,Bürobedarf,Sonstige Ausgaben"</formula1>
    </dataValidation>
    <dataValidation sqref="E4:E103" showErrorMessage="1" showInputMessage="1" allowBlank="1" errorTitle="Ungültiges Konto" error="Bitte ein Konto aus der Dropdownliste auswählen." type="list">
      <formula1>"Girokonto,Tagesgeld"</formula1>
    </dataValidation>
    <dataValidation sqref="F4:F103" showErrorMessage="1" showInputMessage="1" allowBlank="1" errorTitle="Ungültige Zahlungsart" error="Bitte eine Zahlungsart aus der Dropdownliste auswählen." type="list">
      <formula1>"Überweisung,Lastschrift,Kartenzahlung,Gutschrift"</formula1>
    </dataValidation>
    <dataValidation sqref="J4:J103" showErrorMessage="1" showInputMessage="1" allowBlank="1" errorTitle="Ungültiger USt.-Satz" error="Bitte 0 %, 7 % oder 19 % auswählen." type="list">
      <formula1>"0%,7%,19%"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21" customWidth="1" min="4" max="4"/>
    <col width="24" customWidth="1" min="5" max="5"/>
    <col width="18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 ht="24" customHeight="1">
      <c r="A1" s="3" t="inlineStr">
        <is>
          <t>Auswertung Kontoführung</t>
        </is>
      </c>
    </row>
    <row r="3">
      <c r="A3" s="1" t="inlineStr">
        <is>
          <t>Gesamteinnahmen</t>
        </is>
      </c>
      <c r="B3" s="15">
        <f>SUM('Kontobewegungen'!$H$4:$H$103)</f>
        <v/>
      </c>
      <c r="E3" s="1" t="inlineStr">
        <is>
          <t>Gewähltes Konto</t>
        </is>
      </c>
      <c r="F3" s="16" t="inlineStr">
        <is>
          <t>Girokonto</t>
        </is>
      </c>
    </row>
    <row r="4">
      <c r="A4" s="1" t="inlineStr">
        <is>
          <t>Gesamtausgaben</t>
        </is>
      </c>
      <c r="B4" s="15">
        <f>SUM('Kontobewegungen'!$I$4:$I$103)</f>
        <v/>
      </c>
      <c r="E4" s="1" t="inlineStr">
        <is>
          <t>Saldo gewähltes Konto</t>
        </is>
      </c>
      <c r="F4" s="15">
        <f>IFERROR(VLOOKUP('Auswertung'!$F$3,'Auswertung'!$A$39:$B$40,2,0),0)</f>
        <v/>
      </c>
    </row>
    <row r="5">
      <c r="A5" s="1" t="inlineStr">
        <is>
          <t>Netto-Cashflow</t>
        </is>
      </c>
      <c r="B5" s="15">
        <f>'Auswertung'!$B$3-'Auswertung'!$B$4</f>
        <v/>
      </c>
    </row>
    <row r="6">
      <c r="A6" s="1" t="inlineStr">
        <is>
          <t>Durchschnittliche Ausgabe</t>
        </is>
      </c>
      <c r="B6" s="15">
        <f>IFERROR(AVERAGE('Kontobewegungen'!$I$4:$I$103),0)</f>
        <v/>
      </c>
    </row>
    <row r="7">
      <c r="A7" s="1" t="inlineStr">
        <is>
          <t>Anzahl Buchungen</t>
        </is>
      </c>
      <c r="B7" s="17">
        <f>COUNTIF('Kontobewegungen'!$A$4:$A$103,"&gt;0")</f>
        <v/>
      </c>
    </row>
    <row r="8">
      <c r="A8" s="1" t="inlineStr">
        <is>
          <t>Höchste Ausgabe</t>
        </is>
      </c>
      <c r="B8" s="15">
        <f>IFERROR(MAX('Kontobewegungen'!$I$4:$I$103),0)</f>
        <v/>
      </c>
    </row>
    <row r="9">
      <c r="A9" s="1" t="inlineStr">
        <is>
          <t>Einnahmenquote</t>
        </is>
      </c>
      <c r="B9" s="18">
        <f>IFERROR('Auswertung'!$B$3/('Auswertung'!$B$3+'Auswertung'!$B$4),0)</f>
        <v/>
      </c>
    </row>
    <row r="11">
      <c r="A11" s="4" t="inlineStr">
        <is>
          <t>Kategorie</t>
        </is>
      </c>
      <c r="B11" s="4" t="inlineStr">
        <is>
          <t>Ausgaben (€)</t>
        </is>
      </c>
      <c r="C11" s="4" t="inlineStr">
        <is>
          <t>Anteil (%)</t>
        </is>
      </c>
      <c r="D11" s="4" t="inlineStr">
        <is>
          <t>Anzahl Buchungen</t>
        </is>
      </c>
    </row>
    <row r="12">
      <c r="A12" s="19" t="inlineStr">
        <is>
          <t>Gehalt</t>
        </is>
      </c>
      <c r="B12" s="9">
        <f>SUMIF('Kontobewegungen'!$D$4:$D$103,'Auswertung'!$A12,'Kontobewegungen'!$I$4:$I$103)</f>
        <v/>
      </c>
      <c r="C12" s="20">
        <f>IFERROR('Auswertung'!$B12/'Auswertung'!$B$4,0)</f>
        <v/>
      </c>
      <c r="D12" s="10">
        <f>COUNTIF('Kontobewegungen'!$D$4:$D$103,'Auswertung'!$A12)</f>
        <v/>
      </c>
    </row>
    <row r="13">
      <c r="A13" s="21" t="inlineStr">
        <is>
          <t>Wohnen</t>
        </is>
      </c>
      <c r="B13" s="11">
        <f>SUMIF('Kontobewegungen'!$D$4:$D$103,'Auswertung'!$A13,'Kontobewegungen'!$I$4:$I$103)</f>
        <v/>
      </c>
      <c r="C13" s="22">
        <f>IFERROR('Auswertung'!$B13/'Auswertung'!$B$4,0)</f>
        <v/>
      </c>
      <c r="D13" s="12">
        <f>COUNTIF('Kontobewegungen'!$D$4:$D$103,'Auswertung'!$A13)</f>
        <v/>
      </c>
    </row>
    <row r="14">
      <c r="A14" s="19" t="inlineStr">
        <is>
          <t>Lebensmittel</t>
        </is>
      </c>
      <c r="B14" s="9">
        <f>SUMIF('Kontobewegungen'!$D$4:$D$103,'Auswertung'!$A14,'Kontobewegungen'!$I$4:$I$103)</f>
        <v/>
      </c>
      <c r="C14" s="20">
        <f>IFERROR('Auswertung'!$B14/'Auswertung'!$B$4,0)</f>
        <v/>
      </c>
      <c r="D14" s="10">
        <f>COUNTIF('Kontobewegungen'!$D$4:$D$103,'Auswertung'!$A14)</f>
        <v/>
      </c>
    </row>
    <row r="15">
      <c r="A15" s="21" t="inlineStr">
        <is>
          <t>Nebenkosten</t>
        </is>
      </c>
      <c r="B15" s="11">
        <f>SUMIF('Kontobewegungen'!$D$4:$D$103,'Auswertung'!$A15,'Kontobewegungen'!$I$4:$I$103)</f>
        <v/>
      </c>
      <c r="C15" s="22">
        <f>IFERROR('Auswertung'!$B15/'Auswertung'!$B$4,0)</f>
        <v/>
      </c>
      <c r="D15" s="12">
        <f>COUNTIF('Kontobewegungen'!$D$4:$D$103,'Auswertung'!$A15)</f>
        <v/>
      </c>
    </row>
    <row r="16">
      <c r="A16" s="19" t="inlineStr">
        <is>
          <t>Nebentätigkeit</t>
        </is>
      </c>
      <c r="B16" s="9">
        <f>SUMIF('Kontobewegungen'!$D$4:$D$103,'Auswertung'!$A16,'Kontobewegungen'!$I$4:$I$103)</f>
        <v/>
      </c>
      <c r="C16" s="20">
        <f>IFERROR('Auswertung'!$B16/'Auswertung'!$B$4,0)</f>
        <v/>
      </c>
      <c r="D16" s="10">
        <f>COUNTIF('Kontobewegungen'!$D$4:$D$103,'Auswertung'!$A16)</f>
        <v/>
      </c>
    </row>
    <row r="17">
      <c r="A17" s="21" t="inlineStr">
        <is>
          <t>Kommunikation</t>
        </is>
      </c>
      <c r="B17" s="11">
        <f>SUMIF('Kontobewegungen'!$D$4:$D$103,'Auswertung'!$A17,'Kontobewegungen'!$I$4:$I$103)</f>
        <v/>
      </c>
      <c r="C17" s="22">
        <f>IFERROR('Auswertung'!$B17/'Auswertung'!$B$4,0)</f>
        <v/>
      </c>
      <c r="D17" s="12">
        <f>COUNTIF('Kontobewegungen'!$D$4:$D$103,'Auswertung'!$A17)</f>
        <v/>
      </c>
    </row>
    <row r="18">
      <c r="A18" s="19" t="inlineStr">
        <is>
          <t>Versicherung</t>
        </is>
      </c>
      <c r="B18" s="9">
        <f>SUMIF('Kontobewegungen'!$D$4:$D$103,'Auswertung'!$A18,'Kontobewegungen'!$I$4:$I$103)</f>
        <v/>
      </c>
      <c r="C18" s="20">
        <f>IFERROR('Auswertung'!$B18/'Auswertung'!$B$4,0)</f>
        <v/>
      </c>
      <c r="D18" s="10">
        <f>COUNTIF('Kontobewegungen'!$D$4:$D$103,'Auswertung'!$A18)</f>
        <v/>
      </c>
    </row>
    <row r="19">
      <c r="A19" s="21" t="inlineStr">
        <is>
          <t>Sonstige Einnahmen</t>
        </is>
      </c>
      <c r="B19" s="11">
        <f>SUMIF('Kontobewegungen'!$D$4:$D$103,'Auswertung'!$A19,'Kontobewegungen'!$I$4:$I$103)</f>
        <v/>
      </c>
      <c r="C19" s="22">
        <f>IFERROR('Auswertung'!$B19/'Auswertung'!$B$4,0)</f>
        <v/>
      </c>
      <c r="D19" s="12">
        <f>COUNTIF('Kontobewegungen'!$D$4:$D$103,'Auswertung'!$A19)</f>
        <v/>
      </c>
    </row>
    <row r="20">
      <c r="A20" s="19" t="inlineStr">
        <is>
          <t>Bürobedarf</t>
        </is>
      </c>
      <c r="B20" s="9">
        <f>SUMIF('Kontobewegungen'!$D$4:$D$103,'Auswertung'!$A20,'Kontobewegungen'!$I$4:$I$103)</f>
        <v/>
      </c>
      <c r="C20" s="20">
        <f>IFERROR('Auswertung'!$B20/'Auswertung'!$B$4,0)</f>
        <v/>
      </c>
      <c r="D20" s="10">
        <f>COUNTIF('Kontobewegungen'!$D$4:$D$103,'Auswertung'!$A20)</f>
        <v/>
      </c>
    </row>
    <row r="21">
      <c r="A21" s="21" t="inlineStr">
        <is>
          <t>Sonstige Ausgaben</t>
        </is>
      </c>
      <c r="B21" s="11">
        <f>SUMIF('Kontobewegungen'!$D$4:$D$103,'Auswertung'!$A21,'Kontobewegungen'!$I$4:$I$103)</f>
        <v/>
      </c>
      <c r="C21" s="22">
        <f>IFERROR('Auswertung'!$B21/'Auswertung'!$B$4,0)</f>
        <v/>
      </c>
      <c r="D21" s="12">
        <f>COUNTIF('Kontobewegungen'!$D$4:$D$103,'Auswertung'!$A21)</f>
        <v/>
      </c>
    </row>
    <row r="23">
      <c r="A23" s="4" t="inlineStr">
        <is>
          <t>Monat</t>
        </is>
      </c>
      <c r="B23" s="4" t="inlineStr">
        <is>
          <t>Einnahmen (€)</t>
        </is>
      </c>
      <c r="C23" s="4" t="inlineStr">
        <is>
          <t>Ausgaben (€)</t>
        </is>
      </c>
      <c r="D23" s="4" t="inlineStr">
        <is>
          <t>Netto-Cashflow (€)</t>
        </is>
      </c>
    </row>
    <row r="24">
      <c r="A24" s="19" t="inlineStr">
        <is>
          <t>01.2026</t>
        </is>
      </c>
      <c r="B24" s="9">
        <f>SUMIF('Kontobewegungen'!$M$4:$M$103,'Auswertung'!$A24,'Kontobewegungen'!$H$4:$H$103)</f>
        <v/>
      </c>
      <c r="C24" s="9">
        <f>SUMIF('Kontobewegungen'!$M$4:$M$103,'Auswertung'!$A24,'Kontobewegungen'!$I$4:$I$103)</f>
        <v/>
      </c>
      <c r="D24" s="9">
        <f>'Auswertung'!$B24-'Auswertung'!$C24</f>
        <v/>
      </c>
    </row>
    <row r="25">
      <c r="A25" s="21" t="inlineStr">
        <is>
          <t>02.2026</t>
        </is>
      </c>
      <c r="B25" s="11">
        <f>SUMIF('Kontobewegungen'!$M$4:$M$103,'Auswertung'!$A25,'Kontobewegungen'!$H$4:$H$103)</f>
        <v/>
      </c>
      <c r="C25" s="11">
        <f>SUMIF('Kontobewegungen'!$M$4:$M$103,'Auswertung'!$A25,'Kontobewegungen'!$I$4:$I$103)</f>
        <v/>
      </c>
      <c r="D25" s="11">
        <f>'Auswertung'!$B25-'Auswertung'!$C25</f>
        <v/>
      </c>
    </row>
    <row r="26">
      <c r="A26" s="19" t="inlineStr">
        <is>
          <t>03.2026</t>
        </is>
      </c>
      <c r="B26" s="9">
        <f>SUMIF('Kontobewegungen'!$M$4:$M$103,'Auswertung'!$A26,'Kontobewegungen'!$H$4:$H$103)</f>
        <v/>
      </c>
      <c r="C26" s="9">
        <f>SUMIF('Kontobewegungen'!$M$4:$M$103,'Auswertung'!$A26,'Kontobewegungen'!$I$4:$I$103)</f>
        <v/>
      </c>
      <c r="D26" s="9">
        <f>'Auswertung'!$B26-'Auswertung'!$C26</f>
        <v/>
      </c>
    </row>
    <row r="27">
      <c r="A27" s="21" t="inlineStr">
        <is>
          <t>04.2026</t>
        </is>
      </c>
      <c r="B27" s="11">
        <f>SUMIF('Kontobewegungen'!$M$4:$M$103,'Auswertung'!$A27,'Kontobewegungen'!$H$4:$H$103)</f>
        <v/>
      </c>
      <c r="C27" s="11">
        <f>SUMIF('Kontobewegungen'!$M$4:$M$103,'Auswertung'!$A27,'Kontobewegungen'!$I$4:$I$103)</f>
        <v/>
      </c>
      <c r="D27" s="11">
        <f>'Auswertung'!$B27-'Auswertung'!$C27</f>
        <v/>
      </c>
    </row>
    <row r="28">
      <c r="A28" s="19" t="inlineStr">
        <is>
          <t>05.2026</t>
        </is>
      </c>
      <c r="B28" s="9">
        <f>SUMIF('Kontobewegungen'!$M$4:$M$103,'Auswertung'!$A28,'Kontobewegungen'!$H$4:$H$103)</f>
        <v/>
      </c>
      <c r="C28" s="9">
        <f>SUMIF('Kontobewegungen'!$M$4:$M$103,'Auswertung'!$A28,'Kontobewegungen'!$I$4:$I$103)</f>
        <v/>
      </c>
      <c r="D28" s="9">
        <f>'Auswertung'!$B28-'Auswertung'!$C28</f>
        <v/>
      </c>
    </row>
    <row r="29">
      <c r="A29" s="21" t="inlineStr">
        <is>
          <t>06.2026</t>
        </is>
      </c>
      <c r="B29" s="11">
        <f>SUMIF('Kontobewegungen'!$M$4:$M$103,'Auswertung'!$A29,'Kontobewegungen'!$H$4:$H$103)</f>
        <v/>
      </c>
      <c r="C29" s="11">
        <f>SUMIF('Kontobewegungen'!$M$4:$M$103,'Auswertung'!$A29,'Kontobewegungen'!$I$4:$I$103)</f>
        <v/>
      </c>
      <c r="D29" s="11">
        <f>'Auswertung'!$B29-'Auswertung'!$C29</f>
        <v/>
      </c>
    </row>
    <row r="30">
      <c r="A30" s="19" t="inlineStr">
        <is>
          <t>07.2026</t>
        </is>
      </c>
      <c r="B30" s="9">
        <f>SUMIF('Kontobewegungen'!$M$4:$M$103,'Auswertung'!$A30,'Kontobewegungen'!$H$4:$H$103)</f>
        <v/>
      </c>
      <c r="C30" s="9">
        <f>SUMIF('Kontobewegungen'!$M$4:$M$103,'Auswertung'!$A30,'Kontobewegungen'!$I$4:$I$103)</f>
        <v/>
      </c>
      <c r="D30" s="9">
        <f>'Auswertung'!$B30-'Auswertung'!$C30</f>
        <v/>
      </c>
    </row>
    <row r="31">
      <c r="A31" s="21" t="inlineStr">
        <is>
          <t>08.2026</t>
        </is>
      </c>
      <c r="B31" s="11">
        <f>SUMIF('Kontobewegungen'!$M$4:$M$103,'Auswertung'!$A31,'Kontobewegungen'!$H$4:$H$103)</f>
        <v/>
      </c>
      <c r="C31" s="11">
        <f>SUMIF('Kontobewegungen'!$M$4:$M$103,'Auswertung'!$A31,'Kontobewegungen'!$I$4:$I$103)</f>
        <v/>
      </c>
      <c r="D31" s="11">
        <f>'Auswertung'!$B31-'Auswertung'!$C31</f>
        <v/>
      </c>
    </row>
    <row r="32">
      <c r="A32" s="19" t="inlineStr">
        <is>
          <t>09.2026</t>
        </is>
      </c>
      <c r="B32" s="9">
        <f>SUMIF('Kontobewegungen'!$M$4:$M$103,'Auswertung'!$A32,'Kontobewegungen'!$H$4:$H$103)</f>
        <v/>
      </c>
      <c r="C32" s="9">
        <f>SUMIF('Kontobewegungen'!$M$4:$M$103,'Auswertung'!$A32,'Kontobewegungen'!$I$4:$I$103)</f>
        <v/>
      </c>
      <c r="D32" s="9">
        <f>'Auswertung'!$B32-'Auswertung'!$C32</f>
        <v/>
      </c>
    </row>
    <row r="33">
      <c r="A33" s="21" t="inlineStr">
        <is>
          <t>10.2026</t>
        </is>
      </c>
      <c r="B33" s="11">
        <f>SUMIF('Kontobewegungen'!$M$4:$M$103,'Auswertung'!$A33,'Kontobewegungen'!$H$4:$H$103)</f>
        <v/>
      </c>
      <c r="C33" s="11">
        <f>SUMIF('Kontobewegungen'!$M$4:$M$103,'Auswertung'!$A33,'Kontobewegungen'!$I$4:$I$103)</f>
        <v/>
      </c>
      <c r="D33" s="11">
        <f>'Auswertung'!$B33-'Auswertung'!$C33</f>
        <v/>
      </c>
    </row>
    <row r="34">
      <c r="A34" s="19" t="inlineStr">
        <is>
          <t>11.2026</t>
        </is>
      </c>
      <c r="B34" s="9">
        <f>SUMIF('Kontobewegungen'!$M$4:$M$103,'Auswertung'!$A34,'Kontobewegungen'!$H$4:$H$103)</f>
        <v/>
      </c>
      <c r="C34" s="9">
        <f>SUMIF('Kontobewegungen'!$M$4:$M$103,'Auswertung'!$A34,'Kontobewegungen'!$I$4:$I$103)</f>
        <v/>
      </c>
      <c r="D34" s="9">
        <f>'Auswertung'!$B34-'Auswertung'!$C34</f>
        <v/>
      </c>
    </row>
    <row r="35">
      <c r="A35" s="21" t="inlineStr">
        <is>
          <t>12.2026</t>
        </is>
      </c>
      <c r="B35" s="11">
        <f>SUMIF('Kontobewegungen'!$M$4:$M$103,'Auswertung'!$A35,'Kontobewegungen'!$H$4:$H$103)</f>
        <v/>
      </c>
      <c r="C35" s="11">
        <f>SUMIF('Kontobewegungen'!$M$4:$M$103,'Auswertung'!$A35,'Kontobewegungen'!$I$4:$I$103)</f>
        <v/>
      </c>
      <c r="D35" s="11">
        <f>'Auswertung'!$B35-'Auswertung'!$C35</f>
        <v/>
      </c>
    </row>
    <row r="38">
      <c r="A38" s="4" t="inlineStr">
        <is>
          <t>Konto</t>
        </is>
      </c>
      <c r="B38" s="4" t="inlineStr">
        <is>
          <t>Kontostand (€)</t>
        </is>
      </c>
    </row>
    <row r="39">
      <c r="A39" s="21" t="inlineStr">
        <is>
          <t>Girokonto</t>
        </is>
      </c>
      <c r="B39" s="11">
        <f>SUMIFS('Kontobewegungen'!$H$4:$H$103,'Kontobewegungen'!$E$4:$E$103,'Auswertung'!$A39)-SUMIFS('Kontobewegungen'!$I$4:$I$103,'Kontobewegungen'!$E$4:$E$103,'Auswertung'!$A39)</f>
        <v/>
      </c>
    </row>
    <row r="40">
      <c r="A40" s="19" t="inlineStr">
        <is>
          <t>Tagesgeld</t>
        </is>
      </c>
      <c r="B40" s="9">
        <f>SUMIFS('Kontobewegungen'!$H$4:$H$103,'Kontobewegungen'!$E$4:$E$103,'Auswertung'!$A40)-SUMIFS('Kontobewegungen'!$I$4:$I$103,'Kontobewegungen'!$E$4:$E$103,'Auswertung'!$A40)</f>
        <v/>
      </c>
    </row>
  </sheetData>
  <conditionalFormatting sqref="B3:B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24:D35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B39:B40">
    <cfRule type="cellIs" priority="5" operator="greaterThan" dxfId="0">
      <formula>0</formula>
    </cfRule>
    <cfRule type="cellIs" priority="6" operator="lessThan" dxfId="1">
      <formula>0</formula>
    </cfRule>
  </conditionalFormatting>
  <dataValidations count="1">
    <dataValidation sqref="F3" showErrorMessage="1" showInputMessage="1" allowBlank="0" errorTitle="Ungültiges Konto" error="Bitte Girokonto oder Tagesgeld auswählen." type="list">
      <formula1>"Girokonto,Tagesgeld"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5" customWidth="1" min="2" max="2"/>
  </cols>
  <sheetData>
    <row r="1" ht="24" customHeight="1">
      <c r="A1" s="3" t="inlineStr">
        <is>
          <t>Anleitung zur Arbeitsmappe Kontoführung</t>
        </is>
      </c>
    </row>
    <row r="3">
      <c r="A3" s="4" t="inlineStr">
        <is>
          <t>Schritt</t>
        </is>
      </c>
      <c r="B3" s="4" t="inlineStr">
        <is>
          <t>Hinweis</t>
        </is>
      </c>
    </row>
    <row r="4" ht="32" customHeight="1">
      <c r="A4" s="10" t="inlineStr">
        <is>
          <t>1</t>
        </is>
      </c>
      <c r="B4" s="23" t="inlineStr">
        <is>
          <t>Neue Buchungen ausschließlich im Blatt „Kontobewegungen“ ab Zeile 4 erfassen.</t>
        </is>
      </c>
    </row>
    <row r="5" ht="32" customHeight="1">
      <c r="A5" s="12" t="inlineStr">
        <is>
          <t>2</t>
        </is>
      </c>
      <c r="B5" s="24" t="inlineStr">
        <is>
          <t>Einnahmen und Ausgaben getrennt eintragen; Ausgaben nicht als negative Werte erfassen.</t>
        </is>
      </c>
    </row>
    <row r="6" ht="32" customHeight="1">
      <c r="A6" s="10" t="inlineStr">
        <is>
          <t>3</t>
        </is>
      </c>
      <c r="B6" s="23" t="inlineStr">
        <is>
          <t>Kategorie, Konto und Zahlungsart über die Dropdownlisten auswählen.</t>
        </is>
      </c>
    </row>
    <row r="7" ht="32" customHeight="1">
      <c r="A7" s="12" t="inlineStr">
        <is>
          <t>4</t>
        </is>
      </c>
      <c r="B7" s="24" t="inlineStr">
        <is>
          <t>Den USt.-Satz nur bei geschäftlichen Buchungen verwenden; private Buchungen mit 0 % erfassen.</t>
        </is>
      </c>
    </row>
    <row r="8" ht="32" customHeight="1">
      <c r="A8" s="10" t="inlineStr">
        <is>
          <t>5</t>
        </is>
      </c>
      <c r="B8" s="23" t="inlineStr">
        <is>
          <t>Der Anfangssaldo in Zelle B1 des Blatts „Kontobewegungen“ ist frei anpassbar und fließt in den laufenden Saldo ein.</t>
        </is>
      </c>
    </row>
    <row r="9" ht="32" customHeight="1">
      <c r="A9" s="12" t="inlineStr">
        <is>
          <t>6</t>
        </is>
      </c>
      <c r="B9" s="24" t="inlineStr">
        <is>
          <t>Die Spalten USt.-Betrag, Saldo und Monat werden automatisch berechnet und sollten nicht überschrieben werden.</t>
        </is>
      </c>
    </row>
    <row r="10" ht="32" customHeight="1">
      <c r="A10" s="10" t="inlineStr">
        <is>
          <t>7</t>
        </is>
      </c>
      <c r="B10" s="23" t="inlineStr">
        <is>
          <t>Das Blatt „Auswertung“ aktualisiert Kennzahlen, Kategorien, Monatswerte und Diagramme automatisch.</t>
        </is>
      </c>
    </row>
    <row r="11" ht="32" customHeight="1">
      <c r="A11" s="12" t="inlineStr">
        <is>
          <t>8</t>
        </is>
      </c>
      <c r="B11" s="24" t="inlineStr">
        <is>
          <t>Belege, Kontoauszüge, DATEV-Exporte und steuerliche Unterlagen separat aufbewahren.</t>
        </is>
      </c>
    </row>
    <row r="12" ht="32" customHeight="1">
      <c r="A12" s="10" t="inlineStr">
        <is>
          <t>9</t>
        </is>
      </c>
      <c r="B12" s="23" t="inlineStr">
        <is>
          <t>Für EÜR, Umsatzsteuer-Voranmeldung oder Jahresabschluss die Daten mit der Steuerberatung abstimmen.</t>
        </is>
      </c>
    </row>
    <row r="15" ht="36" customHeight="1">
      <c r="A15" s="1" t="inlineStr">
        <is>
          <t>Wichtiger Hinweis</t>
        </is>
      </c>
      <c r="B15" s="25" t="inlineStr">
        <is>
          <t>Diese Arbeitsmappe unterstützt die laufende Dokumentation, ersetzt jedoch keine steuerliche oder rechtliche Beratung.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2026-09-08T20:02:20Z</dcterms:created>
  <dcterms:modified xmlns:dcterms="http://purl.org/dc/terms/" xmlns:xsi="http://www.w3.org/2001/XMLSchema-instance" xsi:type="dcterms:W3CDTF">2026-09-08T20:02:20Z</dcterms:modified>
</cp:coreProperties>
</file>