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etaufstellung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,0"/>
    <numFmt numFmtId="165" formatCode="#.##0,00 &quot;€&quot;"/>
    <numFmt numFmtId="166" formatCode="TT.MM.JJJJ"/>
    <numFmt numFmtId="167" formatCode="0,0%"/>
  </numFmts>
  <fonts count="7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2E3A47"/>
      <sz val="10"/>
    </font>
    <font>
      <name val="Calibri"/>
      <b val="1"/>
      <color rgb="002E3A47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2E3A47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D4A01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164" fontId="5" fillId="6" borderId="1" applyAlignment="1" pivotButton="0" quotePrefix="0" xfId="0">
      <alignment horizontal="center" vertical="center"/>
    </xf>
    <xf numFmtId="165" fontId="5" fillId="6" borderId="1" applyAlignment="1" pivotButton="0" quotePrefix="0" xfId="0">
      <alignment horizontal="right" vertical="center"/>
    </xf>
    <xf numFmtId="0" fontId="6" fillId="0" borderId="0" pivotButton="0" quotePrefix="0" xfId="0"/>
    <xf numFmtId="0" fontId="0" fillId="3" borderId="1" applyAlignment="1" pivotButton="0" quotePrefix="0" xfId="0">
      <alignment horizontal="center" vertical="center"/>
    </xf>
    <xf numFmtId="167" fontId="0" fillId="3" borderId="1" applyAlignment="1" pivotButton="0" quotePrefix="0" xfId="0">
      <alignment horizontal="center" vertical="center"/>
    </xf>
    <xf numFmtId="1" fontId="4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0" fontId="5" fillId="6" borderId="1" pivotButton="0" quotePrefix="0" xfId="0"/>
    <xf numFmtId="0" fontId="0" fillId="0" borderId="1" pivotButton="0" quotePrefix="0" xfId="0"/>
    <xf numFmtId="165" fontId="0" fillId="0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22C55E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Kaltmiete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'Übersicht'!B14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'Übersicht'!$A$15:$A$24</f>
            </numRef>
          </cat>
          <val>
            <numRef>
              <f>'Übersicht'!$B$15:$B$24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Kaltmiete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Zahlungsstatus Verteilung</a:t>
            </a:r>
          </a:p>
        </rich>
      </tx>
    </title>
    <plotArea>
      <pieChart>
        <varyColors val="1"/>
        <ser>
          <idx val="0"/>
          <order val="0"/>
          <tx>
            <strRef>
              <f>'Übersicht'!B26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4A017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'Übersicht'!$A$27:$A$29</f>
            </numRef>
          </cat>
          <val>
            <numRef>
              <f>'Übersicht'!$B$27:$B$29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2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  <col width="15" customWidth="1" min="10" max="10"/>
    <col width="15" customWidth="1" min="11" max="11"/>
    <col width="24" customWidth="1" min="12" max="12"/>
  </cols>
  <sheetData>
    <row r="1" ht="26" customHeight="1">
      <c r="A1" s="1" t="inlineStr">
        <is>
          <t>Mietaufstellung 2026 – Wohnobjekt Musterstraße 12, Berlin</t>
        </is>
      </c>
    </row>
    <row r="2">
      <c r="A2" s="2" t="inlineStr">
        <is>
          <t>Nr.</t>
        </is>
      </c>
      <c r="B2" s="2" t="inlineStr">
        <is>
          <t>Mieter</t>
        </is>
      </c>
      <c r="C2" s="2" t="inlineStr">
        <is>
          <t>Wohnung/Einheit</t>
        </is>
      </c>
      <c r="D2" s="2" t="inlineStr">
        <is>
          <t>Fläche (m²)</t>
        </is>
      </c>
      <c r="E2" s="2" t="inlineStr">
        <is>
          <t>Kaltmiete (€)</t>
        </is>
      </c>
      <c r="F2" s="2" t="inlineStr">
        <is>
          <t>Nebenkosten (€)</t>
        </is>
      </c>
      <c r="G2" s="2" t="inlineStr">
        <is>
          <t>Warmmiete (€)</t>
        </is>
      </c>
      <c r="H2" s="2" t="inlineStr">
        <is>
          <t>Kaution (€)</t>
        </is>
      </c>
      <c r="I2" s="2" t="inlineStr">
        <is>
          <t>Mietbeginn</t>
        </is>
      </c>
      <c r="J2" s="2" t="inlineStr">
        <is>
          <t>Zahlungsstatus</t>
        </is>
      </c>
      <c r="K2" s="2" t="inlineStr">
        <is>
          <t>Zahlungsdatum</t>
        </is>
      </c>
      <c r="L2" s="2" t="inlineStr">
        <is>
          <t>Bemerkung</t>
        </is>
      </c>
    </row>
    <row r="3">
      <c r="A3" s="3" t="n">
        <v>1</v>
      </c>
      <c r="B3" s="4" t="inlineStr">
        <is>
          <t>Thomas Weber</t>
        </is>
      </c>
      <c r="C3" s="4" t="inlineStr">
        <is>
          <t>1. OG links</t>
        </is>
      </c>
      <c r="D3" s="5" t="n">
        <v>68.5</v>
      </c>
      <c r="E3" s="6" t="n">
        <v>780</v>
      </c>
      <c r="F3" s="6" t="n">
        <v>190</v>
      </c>
      <c r="G3" s="7">
        <f>E3+F3</f>
        <v/>
      </c>
      <c r="H3" s="7">
        <f>E3*3</f>
        <v/>
      </c>
      <c r="I3" s="8" t="inlineStr">
        <is>
          <t>01.02.2022</t>
        </is>
      </c>
      <c r="J3" s="9" t="inlineStr">
        <is>
          <t>Bezahlt</t>
        </is>
      </c>
      <c r="K3" s="8" t="inlineStr">
        <is>
          <t>03.07.2026</t>
        </is>
      </c>
      <c r="L3" s="4" t="inlineStr">
        <is>
          <t>Zahlt pünktlich</t>
        </is>
      </c>
    </row>
    <row r="4">
      <c r="A4" s="10" t="n">
        <v>2</v>
      </c>
      <c r="B4" s="11" t="inlineStr">
        <is>
          <t>Anna Schmidt</t>
        </is>
      </c>
      <c r="C4" s="11" t="inlineStr">
        <is>
          <t>2. OG rechts</t>
        </is>
      </c>
      <c r="D4" s="12" t="n">
        <v>54</v>
      </c>
      <c r="E4" s="6" t="n">
        <v>640</v>
      </c>
      <c r="F4" s="6" t="n">
        <v>150</v>
      </c>
      <c r="G4" s="13">
        <f>E4+F4</f>
        <v/>
      </c>
      <c r="H4" s="13">
        <f>E4*3</f>
        <v/>
      </c>
      <c r="I4" s="14" t="inlineStr">
        <is>
          <t>15.05.2021</t>
        </is>
      </c>
      <c r="J4" s="9" t="inlineStr">
        <is>
          <t>Bezahlt</t>
        </is>
      </c>
      <c r="K4" s="14" t="inlineStr">
        <is>
          <t>01.07.2026</t>
        </is>
      </c>
      <c r="L4" s="11" t="inlineStr"/>
    </row>
    <row r="5">
      <c r="A5" s="3" t="n">
        <v>3</v>
      </c>
      <c r="B5" s="4" t="inlineStr">
        <is>
          <t>Michael Bauer</t>
        </is>
      </c>
      <c r="C5" s="4" t="inlineStr">
        <is>
          <t>EG links</t>
        </is>
      </c>
      <c r="D5" s="5" t="n">
        <v>92</v>
      </c>
      <c r="E5" s="6" t="n">
        <v>980</v>
      </c>
      <c r="F5" s="6" t="n">
        <v>230</v>
      </c>
      <c r="G5" s="7">
        <f>E5+F5</f>
        <v/>
      </c>
      <c r="H5" s="7">
        <f>E5*3</f>
        <v/>
      </c>
      <c r="I5" s="8" t="inlineStr">
        <is>
          <t>01.09.2023</t>
        </is>
      </c>
      <c r="J5" s="9" t="inlineStr">
        <is>
          <t>Offen</t>
        </is>
      </c>
      <c r="K5" s="8" t="n"/>
      <c r="L5" s="4" t="inlineStr">
        <is>
          <t>Zahlung ausstehend</t>
        </is>
      </c>
    </row>
    <row r="6">
      <c r="A6" s="10" t="n">
        <v>4</v>
      </c>
      <c r="B6" s="11" t="inlineStr">
        <is>
          <t>Julia Hoffmann</t>
        </is>
      </c>
      <c r="C6" s="11" t="inlineStr">
        <is>
          <t>3. OG</t>
        </is>
      </c>
      <c r="D6" s="12" t="n">
        <v>48.5</v>
      </c>
      <c r="E6" s="6" t="n">
        <v>590</v>
      </c>
      <c r="F6" s="6" t="n">
        <v>140</v>
      </c>
      <c r="G6" s="13">
        <f>E6+F6</f>
        <v/>
      </c>
      <c r="H6" s="13">
        <f>E6*3</f>
        <v/>
      </c>
      <c r="I6" s="14" t="inlineStr">
        <is>
          <t>01.03.2024</t>
        </is>
      </c>
      <c r="J6" s="9" t="inlineStr">
        <is>
          <t>Bezahlt</t>
        </is>
      </c>
      <c r="K6" s="14" t="inlineStr">
        <is>
          <t>02.07.2026</t>
        </is>
      </c>
      <c r="L6" s="11" t="inlineStr"/>
    </row>
    <row r="7">
      <c r="A7" s="3" t="n">
        <v>5</v>
      </c>
      <c r="B7" s="4" t="inlineStr">
        <is>
          <t>Lukas Fischer</t>
        </is>
      </c>
      <c r="C7" s="4" t="inlineStr">
        <is>
          <t>1. OG rechts</t>
        </is>
      </c>
      <c r="D7" s="5" t="n">
        <v>71</v>
      </c>
      <c r="E7" s="6" t="n">
        <v>810</v>
      </c>
      <c r="F7" s="6" t="n">
        <v>195</v>
      </c>
      <c r="G7" s="7">
        <f>E7+F7</f>
        <v/>
      </c>
      <c r="H7" s="7">
        <f>E7*3</f>
        <v/>
      </c>
      <c r="I7" s="8" t="inlineStr">
        <is>
          <t>01.11.2022</t>
        </is>
      </c>
      <c r="J7" s="9" t="inlineStr">
        <is>
          <t>Mahnung</t>
        </is>
      </c>
      <c r="K7" s="8" t="n"/>
      <c r="L7" s="4" t="inlineStr">
        <is>
          <t>2. Mahnung versendet</t>
        </is>
      </c>
    </row>
    <row r="8">
      <c r="A8" s="10" t="n">
        <v>6</v>
      </c>
      <c r="B8" s="11" t="inlineStr">
        <is>
          <t>Sabine Klein</t>
        </is>
      </c>
      <c r="C8" s="11" t="inlineStr">
        <is>
          <t>2. OG links</t>
        </is>
      </c>
      <c r="D8" s="12" t="n">
        <v>60</v>
      </c>
      <c r="E8" s="6" t="n">
        <v>705</v>
      </c>
      <c r="F8" s="6" t="n">
        <v>165</v>
      </c>
      <c r="G8" s="13">
        <f>E8+F8</f>
        <v/>
      </c>
      <c r="H8" s="13">
        <f>E8*3</f>
        <v/>
      </c>
      <c r="I8" s="14" t="inlineStr">
        <is>
          <t>01.06.2020</t>
        </is>
      </c>
      <c r="J8" s="9" t="inlineStr">
        <is>
          <t>Bezahlt</t>
        </is>
      </c>
      <c r="K8" s="14" t="inlineStr">
        <is>
          <t>05.07.2026</t>
        </is>
      </c>
      <c r="L8" s="11" t="inlineStr"/>
    </row>
    <row r="9">
      <c r="A9" s="3" t="n">
        <v>7</v>
      </c>
      <c r="B9" s="4" t="inlineStr">
        <is>
          <t>Stefan Neumann</t>
        </is>
      </c>
      <c r="C9" s="4" t="inlineStr">
        <is>
          <t>EG rechts</t>
        </is>
      </c>
      <c r="D9" s="5" t="n">
        <v>85</v>
      </c>
      <c r="E9" s="6" t="n">
        <v>900</v>
      </c>
      <c r="F9" s="6" t="n">
        <v>210</v>
      </c>
      <c r="G9" s="7">
        <f>E9+F9</f>
        <v/>
      </c>
      <c r="H9" s="7">
        <f>E9*3</f>
        <v/>
      </c>
      <c r="I9" s="8" t="inlineStr">
        <is>
          <t>01.01.2025</t>
        </is>
      </c>
      <c r="J9" s="9" t="inlineStr">
        <is>
          <t>Bezahlt</t>
        </is>
      </c>
      <c r="K9" s="8" t="inlineStr">
        <is>
          <t>01.07.2026</t>
        </is>
      </c>
      <c r="L9" s="4" t="inlineStr"/>
    </row>
    <row r="10">
      <c r="A10" s="10" t="n">
        <v>8</v>
      </c>
      <c r="B10" s="11" t="inlineStr">
        <is>
          <t>Laura Zimmermann</t>
        </is>
      </c>
      <c r="C10" s="11" t="inlineStr">
        <is>
          <t>Dachgeschoss</t>
        </is>
      </c>
      <c r="D10" s="12" t="n">
        <v>45</v>
      </c>
      <c r="E10" s="6" t="n">
        <v>560</v>
      </c>
      <c r="F10" s="6" t="n">
        <v>135</v>
      </c>
      <c r="G10" s="13">
        <f>E10+F10</f>
        <v/>
      </c>
      <c r="H10" s="13">
        <f>E10*3</f>
        <v/>
      </c>
      <c r="I10" s="14" t="inlineStr">
        <is>
          <t>01.04.2023</t>
        </is>
      </c>
      <c r="J10" s="9" t="inlineStr">
        <is>
          <t>Offen</t>
        </is>
      </c>
      <c r="K10" s="14" t="n"/>
      <c r="L10" s="11" t="inlineStr">
        <is>
          <t>Ratenzahlung vereinbart</t>
        </is>
      </c>
    </row>
    <row r="11">
      <c r="A11" s="3" t="n">
        <v>9</v>
      </c>
      <c r="B11" s="4" t="inlineStr">
        <is>
          <t>Markus Wolf</t>
        </is>
      </c>
      <c r="C11" s="4" t="inlineStr">
        <is>
          <t>3. OG links</t>
        </is>
      </c>
      <c r="D11" s="5" t="n">
        <v>58</v>
      </c>
      <c r="E11" s="6" t="n">
        <v>670</v>
      </c>
      <c r="F11" s="6" t="n">
        <v>155</v>
      </c>
      <c r="G11" s="7">
        <f>E11+F11</f>
        <v/>
      </c>
      <c r="H11" s="7">
        <f>E11*3</f>
        <v/>
      </c>
      <c r="I11" s="8" t="inlineStr">
        <is>
          <t>01.10.2024</t>
        </is>
      </c>
      <c r="J11" s="9" t="inlineStr">
        <is>
          <t>Bezahlt</t>
        </is>
      </c>
      <c r="K11" s="8" t="inlineStr">
        <is>
          <t>04.07.2026</t>
        </is>
      </c>
      <c r="L11" s="4" t="inlineStr"/>
    </row>
    <row r="12">
      <c r="A12" s="10" t="n">
        <v>10</v>
      </c>
      <c r="B12" s="11" t="inlineStr">
        <is>
          <t>Nina Krüger</t>
        </is>
      </c>
      <c r="C12" s="11" t="inlineStr">
        <is>
          <t>1. OG Mitte</t>
        </is>
      </c>
      <c r="D12" s="12" t="n">
        <v>63</v>
      </c>
      <c r="E12" s="6" t="n">
        <v>720</v>
      </c>
      <c r="F12" s="6" t="n">
        <v>170</v>
      </c>
      <c r="G12" s="13">
        <f>E12+F12</f>
        <v/>
      </c>
      <c r="H12" s="13">
        <f>E12*3</f>
        <v/>
      </c>
      <c r="I12" s="14" t="inlineStr">
        <is>
          <t>01.07.2025</t>
        </is>
      </c>
      <c r="J12" s="9" t="inlineStr">
        <is>
          <t>Bezahlt</t>
        </is>
      </c>
      <c r="K12" s="14" t="inlineStr">
        <is>
          <t>02.07.2026</t>
        </is>
      </c>
      <c r="L12" s="11" t="inlineStr"/>
    </row>
    <row r="13">
      <c r="A13" s="15" t="inlineStr"/>
      <c r="B13" s="15" t="inlineStr">
        <is>
          <t>GESAMT / DURCHSCHNITT</t>
        </is>
      </c>
      <c r="C13" s="15" t="n"/>
      <c r="D13" s="16">
        <f>AVERAGE(D3:D12)</f>
        <v/>
      </c>
      <c r="E13" s="17">
        <f>SUM(E3:E12)</f>
        <v/>
      </c>
      <c r="F13" s="17">
        <f>SUM(F3:F12)</f>
        <v/>
      </c>
      <c r="G13" s="17">
        <f>SUM(G3:G12)</f>
        <v/>
      </c>
      <c r="H13" s="17">
        <f>SUM(H3:H12)</f>
        <v/>
      </c>
      <c r="I13" s="15" t="n"/>
      <c r="J13" s="15" t="n"/>
      <c r="K13" s="15" t="n"/>
      <c r="L13" s="15" t="n"/>
    </row>
    <row r="15">
      <c r="B15" s="18" t="inlineStr">
        <is>
          <t>Anzahl 'Bezahlt':</t>
        </is>
      </c>
      <c r="D15" s="19">
        <f>COUNTIF(J3:J12,"Bezahlt")</f>
        <v/>
      </c>
    </row>
    <row r="16">
      <c r="B16" s="18" t="inlineStr">
        <is>
          <t>Anzahl 'Offen':</t>
        </is>
      </c>
      <c r="D16" s="19">
        <f>COUNTIF(J3:J12,"Offen")</f>
        <v/>
      </c>
    </row>
    <row r="17">
      <c r="B17" s="18" t="inlineStr">
        <is>
          <t>Anzahl 'Mahnung':</t>
        </is>
      </c>
      <c r="D17" s="19">
        <f>COUNTIF(J3:J12,"Mahnung")</f>
        <v/>
      </c>
    </row>
    <row r="18">
      <c r="B18" s="18" t="inlineStr">
        <is>
          <t>Anteil bezahlt (%):</t>
        </is>
      </c>
      <c r="D18" s="20">
        <f>IFERROR(COUNTIF(J3:J12,"Bezahlt")/COUNTA(J3:J12),0)</f>
        <v/>
      </c>
    </row>
  </sheetData>
  <mergeCells count="1">
    <mergeCell ref="A1:L1"/>
  </mergeCells>
  <conditionalFormatting sqref="J3:J12">
    <cfRule type="expression" priority="1" dxfId="0" stopIfTrue="1">
      <formula>J3="Bezahlt"</formula>
    </cfRule>
    <cfRule type="expression" priority="2" dxfId="1" stopIfTrue="1">
      <formula>J3="Offen"</formula>
    </cfRule>
    <cfRule type="expression" priority="3" dxfId="1" stopIfTrue="1">
      <formula>J3="Mahnung"</formula>
    </cfRule>
  </conditionalFormatting>
  <dataValidations count="1">
    <dataValidation sqref="J3:J12" showErrorMessage="1" showInputMessage="1" allowBlank="1" type="list">
      <formula1>"Bezahlt,Offen,Mahnung"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  <col width="14" customWidth="1" min="4" max="4"/>
    <col width="14" customWidth="1" min="5" max="5"/>
    <col width="14" customWidth="1" min="6" max="6"/>
  </cols>
  <sheetData>
    <row r="1" ht="26" customHeight="1">
      <c r="A1" s="1" t="inlineStr">
        <is>
          <t>Übersicht &amp; Kennzahlen – Mietaufstellung 2026</t>
        </is>
      </c>
    </row>
    <row r="3">
      <c r="A3" s="2" t="inlineStr">
        <is>
          <t>Kennzahl</t>
        </is>
      </c>
      <c r="B3" s="2" t="inlineStr">
        <is>
          <t>Wert</t>
        </is>
      </c>
    </row>
    <row r="4">
      <c r="A4" s="4" t="inlineStr">
        <is>
          <t>Anzahl Mieteinheiten</t>
        </is>
      </c>
      <c r="B4" s="21">
        <f>COUNTA(Mietaufstellung!B3:B12)</f>
        <v/>
      </c>
    </row>
    <row r="5">
      <c r="A5" s="11" t="inlineStr">
        <is>
          <t>Gesamte Kaltmiete/Monat</t>
        </is>
      </c>
      <c r="B5" s="22">
        <f>Mietaufstellung!E13</f>
        <v/>
      </c>
    </row>
    <row r="6">
      <c r="A6" s="4" t="inlineStr">
        <is>
          <t>Gesamte Nebenkosten/Monat</t>
        </is>
      </c>
      <c r="B6" s="23">
        <f>Mietaufstellung!F13</f>
        <v/>
      </c>
    </row>
    <row r="7">
      <c r="A7" s="11" t="inlineStr">
        <is>
          <t>Gesamte Warmmiete/Monat</t>
        </is>
      </c>
      <c r="B7" s="22">
        <f>Mietaufstellung!G13</f>
        <v/>
      </c>
    </row>
    <row r="8">
      <c r="A8" s="4" t="inlineStr">
        <is>
          <t>Gesamte Kautionssumme</t>
        </is>
      </c>
      <c r="B8" s="23">
        <f>Mietaufstellung!H13</f>
        <v/>
      </c>
    </row>
    <row r="9">
      <c r="A9" s="11" t="inlineStr">
        <is>
          <t>Durchschnittl. Fläche (m²)</t>
        </is>
      </c>
      <c r="B9" s="24">
        <f>Mietaufstellung!D13</f>
        <v/>
      </c>
    </row>
    <row r="10">
      <c r="A10" s="4" t="inlineStr">
        <is>
          <t>Durchschnittl. Kaltmiete/m²</t>
        </is>
      </c>
      <c r="B10" s="23">
        <f>IFERROR(Mietaufstellung!E13/(Mietaufstellung!D13*COUNTA(Mietaufstellung!B3:B12)),0)</f>
        <v/>
      </c>
    </row>
    <row r="11">
      <c r="A11" s="11" t="inlineStr">
        <is>
          <t>Anteil bezahlt (%)</t>
        </is>
      </c>
      <c r="B11" s="25">
        <f>Mietaufstellung!D18</f>
        <v/>
      </c>
    </row>
    <row r="14">
      <c r="A14" s="26" t="inlineStr">
        <is>
          <t>Mieter</t>
        </is>
      </c>
      <c r="B14" s="26" t="inlineStr">
        <is>
          <t>Kaltmiete (€)</t>
        </is>
      </c>
    </row>
    <row r="15">
      <c r="A15" s="27">
        <f>Mietaufstellung!B3</f>
        <v/>
      </c>
      <c r="B15" s="28">
        <f>Mietaufstellung!E3</f>
        <v/>
      </c>
    </row>
    <row r="16">
      <c r="A16" s="27">
        <f>Mietaufstellung!B4</f>
        <v/>
      </c>
      <c r="B16" s="28">
        <f>Mietaufstellung!E4</f>
        <v/>
      </c>
    </row>
    <row r="17">
      <c r="A17" s="27">
        <f>Mietaufstellung!B5</f>
        <v/>
      </c>
      <c r="B17" s="28">
        <f>Mietaufstellung!E5</f>
        <v/>
      </c>
    </row>
    <row r="18">
      <c r="A18" s="27">
        <f>Mietaufstellung!B6</f>
        <v/>
      </c>
      <c r="B18" s="28">
        <f>Mietaufstellung!E6</f>
        <v/>
      </c>
    </row>
    <row r="19">
      <c r="A19" s="27">
        <f>Mietaufstellung!B7</f>
        <v/>
      </c>
      <c r="B19" s="28">
        <f>Mietaufstellung!E7</f>
        <v/>
      </c>
    </row>
    <row r="20">
      <c r="A20" s="27">
        <f>Mietaufstellung!B8</f>
        <v/>
      </c>
      <c r="B20" s="28">
        <f>Mietaufstellung!E8</f>
        <v/>
      </c>
    </row>
    <row r="21">
      <c r="A21" s="27">
        <f>Mietaufstellung!B9</f>
        <v/>
      </c>
      <c r="B21" s="28">
        <f>Mietaufstellung!E9</f>
        <v/>
      </c>
    </row>
    <row r="22">
      <c r="A22" s="27">
        <f>Mietaufstellung!B10</f>
        <v/>
      </c>
      <c r="B22" s="28">
        <f>Mietaufstellung!E10</f>
        <v/>
      </c>
    </row>
    <row r="23">
      <c r="A23" s="27">
        <f>Mietaufstellung!B11</f>
        <v/>
      </c>
      <c r="B23" s="28">
        <f>Mietaufstellung!E11</f>
        <v/>
      </c>
    </row>
    <row r="24">
      <c r="A24" s="27">
        <f>Mietaufstellung!B12</f>
        <v/>
      </c>
      <c r="B24" s="28">
        <f>Mietaufstellung!E12</f>
        <v/>
      </c>
    </row>
    <row r="26">
      <c r="A26" s="26" t="inlineStr">
        <is>
          <t>Status</t>
        </is>
      </c>
      <c r="B26" s="26" t="inlineStr">
        <is>
          <t>Anzahl</t>
        </is>
      </c>
    </row>
    <row r="27">
      <c r="A27" s="27" t="inlineStr">
        <is>
          <t>Bezahlt</t>
        </is>
      </c>
      <c r="B27" s="27">
        <f>COUNTIF(Mietaufstellung!J3:J12,"Bezahlt")</f>
        <v/>
      </c>
    </row>
    <row r="28">
      <c r="A28" s="27" t="inlineStr">
        <is>
          <t>Offen</t>
        </is>
      </c>
      <c r="B28" s="27">
        <f>COUNTIF(Mietaufstellung!J3:J12,"Offen")</f>
        <v/>
      </c>
    </row>
    <row r="29">
      <c r="A29" s="27" t="inlineStr">
        <is>
          <t>Mahnung</t>
        </is>
      </c>
      <c r="B29" s="27">
        <f>COUNTIF(Mietaufstellung!J3:J12,"Mahnung")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6" customHeight="1">
      <c r="A1" s="1" t="inlineStr">
        <is>
          <t>Hinweise zur Mietaufstellung</t>
        </is>
      </c>
    </row>
    <row r="2">
      <c r="A2" s="2" t="inlineStr">
        <is>
          <t>Bereich</t>
        </is>
      </c>
      <c r="B2" s="2" t="inlineStr">
        <is>
          <t>Erläuterung</t>
        </is>
      </c>
    </row>
    <row r="3" ht="30" customHeight="1">
      <c r="A3" s="29" t="inlineStr">
        <is>
          <t>Mietaufstellung</t>
        </is>
      </c>
      <c r="B3" s="30" t="inlineStr">
        <is>
          <t>Enthält alle Mieteinheiten mit Kaltmiete, Nebenkosten, Warmmiete (automatisch berechnet), Kaution (3x Kaltmiete) sowie Zahlungsstatus.</t>
        </is>
      </c>
    </row>
    <row r="4" ht="30" customHeight="1">
      <c r="A4" s="31" t="inlineStr">
        <is>
          <t>Spalte E/F (gelb)</t>
        </is>
      </c>
      <c r="B4" s="32" t="inlineStr">
        <is>
          <t>Eingabefelder: Kaltmiete und Nebenkostenvorauszahlung können pro Mieter angepasst werden.</t>
        </is>
      </c>
    </row>
    <row r="5" ht="30" customHeight="1">
      <c r="A5" s="29" t="inlineStr">
        <is>
          <t>Spalte G – Warmmiete</t>
        </is>
      </c>
      <c r="B5" s="30" t="inlineStr">
        <is>
          <t>Wird automatisch berechnet: Kaltmiete + Nebenkosten (Formel =E+F).</t>
        </is>
      </c>
    </row>
    <row r="6" ht="30" customHeight="1">
      <c r="A6" s="31" t="inlineStr">
        <is>
          <t>Spalte H – Kaution</t>
        </is>
      </c>
      <c r="B6" s="32" t="inlineStr">
        <is>
          <t>Wird automatisch mit dem 3-fachen der Kaltmiete berechnet (gesetzlich max. 3 Monatsmieten).</t>
        </is>
      </c>
    </row>
    <row r="7" ht="30" customHeight="1">
      <c r="A7" s="29" t="inlineStr">
        <is>
          <t>Spalte J – Zahlungsstatus</t>
        </is>
      </c>
      <c r="B7" s="30" t="inlineStr">
        <is>
          <t>Dropdown-Auswahl: Bezahlt, Offen oder Mahnung. Farbliche Kennzeichnung erfolgt automatisch.</t>
        </is>
      </c>
    </row>
    <row r="8" ht="30" customHeight="1">
      <c r="A8" s="31" t="inlineStr">
        <is>
          <t>Summenzeile</t>
        </is>
      </c>
      <c r="B8" s="32" t="inlineStr">
        <is>
          <t>Zeigt Gesamtsummen für Kaltmiete, Nebenkosten, Warmmiete, Kaution sowie Durchschnittswerte.</t>
        </is>
      </c>
    </row>
    <row r="9" ht="30" customHeight="1">
      <c r="A9" s="29" t="inlineStr">
        <is>
          <t>Statusauswertung</t>
        </is>
      </c>
      <c r="B9" s="30" t="inlineStr">
        <is>
          <t>Zählt automatisch die Anzahl bezahlter, offener und gemahnter Mietverhältnisse (COUNTIF).</t>
        </is>
      </c>
    </row>
    <row r="10" ht="30" customHeight="1">
      <c r="A10" s="31" t="inlineStr">
        <is>
          <t>Übersicht</t>
        </is>
      </c>
      <c r="B10" s="32" t="inlineStr">
        <is>
          <t>Dashboard mit Kennzahlen (KPIs) sowie Balken- und Kreisdiagramm zur schnellen Analyse.</t>
        </is>
      </c>
    </row>
    <row r="11" ht="30" customHeight="1">
      <c r="A11" s="29" t="inlineStr">
        <is>
          <t>Diagramme</t>
        </is>
      </c>
      <c r="B11" s="30" t="inlineStr">
        <is>
          <t>Balkendiagramm zeigt Kaltmiete je Mieter, Kreisdiagramm zeigt Verteilung des Zahlungsstatus.</t>
        </is>
      </c>
    </row>
    <row r="12" ht="30" customHeight="1">
      <c r="A12" s="31" t="inlineStr">
        <is>
          <t>Aktualisierung</t>
        </is>
      </c>
      <c r="B12" s="32" t="inlineStr">
        <is>
          <t>Bei Änderungen in der Mietaufstellung aktualisieren sich Summen, Kennzahlen und Diagramme automatisch.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2026-07-20T10:26:14Z</dcterms:created>
  <dcterms:modified xmlns:dcterms="http://purl.org/dc/terms/" xmlns:xsi="http://www.w3.org/2001/XMLSchema-instance" xsi:type="dcterms:W3CDTF">2026-07-20T10:26:14Z</dcterms:modified>
</cp:coreProperties>
</file>