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lanrechnung" sheetId="1" state="visible" r:id="rId1"/>
    <sheet xmlns:r="http://schemas.openxmlformats.org/officeDocument/2006/relationships" name="Kostenarten" sheetId="2" state="visible" r:id="rId2"/>
    <sheet xmlns:r="http://schemas.openxmlformats.org/officeDocument/2006/relationships" name="Dashboard" sheetId="3" state="visible" r:id="rId3"/>
    <sheet xmlns:r="http://schemas.openxmlformats.org/officeDocument/2006/relationships" name="Hinweis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.##0,00 &quot;€&quot;"/>
    <numFmt numFmtId="165" formatCode="0,0%"/>
  </numFmts>
  <fonts count="5">
    <font>
      <name val="Calibri"/>
      <family val="2"/>
      <color theme="1"/>
      <sz val="11"/>
      <scheme val="minor"/>
    </font>
    <font>
      <name val="Calibri"/>
      <b val="1"/>
      <color rgb="002E3A47"/>
      <sz val="16"/>
    </font>
    <font>
      <name val="Calibri"/>
      <b val="1"/>
      <color rgb="00FFFFFF"/>
      <sz val="11"/>
    </font>
    <font>
      <name val="Calibri"/>
      <color rgb="001F2937"/>
      <sz val="10"/>
    </font>
    <font>
      <name val="Calibri"/>
      <b val="1"/>
      <color rgb="001F2937"/>
      <sz val="10"/>
    </font>
  </fonts>
  <fills count="7">
    <fill>
      <patternFill/>
    </fill>
    <fill>
      <patternFill patternType="gray125"/>
    </fill>
    <fill>
      <patternFill patternType="solid">
        <fgColor rgb="002E3A47"/>
        <bgColor rgb="002E3A47"/>
      </patternFill>
    </fill>
    <fill>
      <patternFill patternType="solid">
        <fgColor rgb="00F0FDFA"/>
        <bgColor rgb="00F0FDFA"/>
      </patternFill>
    </fill>
    <fill>
      <patternFill patternType="solid">
        <fgColor rgb="00FFFBEB"/>
        <bgColor rgb="00FFFBEB"/>
      </patternFill>
    </fill>
    <fill>
      <patternFill patternType="solid">
        <fgColor rgb="00FFFFFF"/>
        <bgColor rgb="00FFFFFF"/>
      </patternFill>
    </fill>
    <fill>
      <patternFill patternType="solid">
        <fgColor rgb="00D4A017"/>
        <bgColor rgb="00D4A017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left" vertical="center"/>
    </xf>
    <xf numFmtId="164" fontId="0" fillId="4" borderId="1" applyAlignment="1" pivotButton="0" quotePrefix="0" xfId="0">
      <alignment horizontal="right" vertical="center"/>
    </xf>
    <xf numFmtId="164" fontId="0" fillId="3" borderId="1" applyAlignment="1" pivotButton="0" quotePrefix="0" xfId="0">
      <alignment horizontal="right" vertical="center"/>
    </xf>
    <xf numFmtId="165" fontId="0" fillId="3" borderId="1" applyAlignment="1" pivotButton="0" quotePrefix="0" xfId="0">
      <alignment horizontal="right" vertical="center"/>
    </xf>
    <xf numFmtId="0" fontId="0" fillId="3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left" vertical="center"/>
    </xf>
    <xf numFmtId="164" fontId="0" fillId="5" borderId="1" applyAlignment="1" pivotButton="0" quotePrefix="0" xfId="0">
      <alignment horizontal="right" vertical="center"/>
    </xf>
    <xf numFmtId="165" fontId="0" fillId="5" borderId="1" applyAlignment="1" pivotButton="0" quotePrefix="0" xfId="0">
      <alignment horizontal="right" vertical="center"/>
    </xf>
    <xf numFmtId="0" fontId="0" fillId="5" borderId="1" applyAlignment="1" pivotButton="0" quotePrefix="0" xfId="0">
      <alignment horizontal="center" vertical="center"/>
    </xf>
    <xf numFmtId="0" fontId="4" fillId="6" borderId="1" applyAlignment="1" pivotButton="0" quotePrefix="0" xfId="0">
      <alignment horizontal="center" vertical="center"/>
    </xf>
    <xf numFmtId="164" fontId="4" fillId="6" borderId="1" applyAlignment="1" pivotButton="0" quotePrefix="0" xfId="0">
      <alignment horizontal="right" vertical="center"/>
    </xf>
    <xf numFmtId="165" fontId="4" fillId="6" borderId="1" applyAlignment="1" pivotButton="0" quotePrefix="0" xfId="0">
      <alignment horizontal="right" vertical="center"/>
    </xf>
    <xf numFmtId="0" fontId="4" fillId="5" borderId="1" pivotButton="0" quotePrefix="0" xfId="0"/>
    <xf numFmtId="0" fontId="0" fillId="4" borderId="1" applyAlignment="1" pivotButton="0" quotePrefix="0" xfId="0">
      <alignment horizontal="right" vertical="center"/>
    </xf>
    <xf numFmtId="0" fontId="4" fillId="3" borderId="1" applyAlignment="1" pivotButton="0" quotePrefix="0" xfId="0">
      <alignment horizontal="left" vertical="top" wrapText="1"/>
    </xf>
    <xf numFmtId="0" fontId="3" fillId="3" borderId="1" applyAlignment="1" pivotButton="0" quotePrefix="0" xfId="0">
      <alignment horizontal="left" vertical="top" wrapText="1"/>
    </xf>
    <xf numFmtId="0" fontId="4" fillId="5" borderId="1" applyAlignment="1" pivotButton="0" quotePrefix="0" xfId="0">
      <alignment horizontal="left" vertical="top" wrapText="1"/>
    </xf>
    <xf numFmtId="0" fontId="3" fillId="5" borderId="1" applyAlignment="1" pivotButton="0" quotePrefix="0" xfId="0">
      <alignment horizontal="left" vertical="top" wrapText="1"/>
    </xf>
  </cellXfs>
  <cellStyles count="1">
    <cellStyle name="Normal" xfId="0" builtinId="0" hidden="0"/>
  </cellStyles>
  <dxfs count="2">
    <dxf>
      <font>
        <b val="1"/>
        <color rgb="0022C55E"/>
      </font>
      <fill>
        <patternFill patternType="solid">
          <fgColor rgb="00D1FAE5"/>
          <bgColor rgb="00D1FAE5"/>
        </patternFill>
      </fill>
    </dxf>
    <dxf>
      <font>
        <b val="1"/>
        <color rgb="00DC2626"/>
      </font>
      <fill>
        <patternFill patternType="solid">
          <fgColor rgb="00FEE2E2"/>
          <b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Monatlicher Umsatz: Plan vs. Ist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'Planrechnung'!B3</f>
            </strRef>
          </tx>
          <spPr>
            <a:solidFill xmlns:a="http://schemas.openxmlformats.org/drawingml/2006/main">
              <a:srgbClr val="2E3A47"/>
            </a:solidFill>
            <a:ln xmlns:a="http://schemas.openxmlformats.org/drawingml/2006/main">
              <a:prstDash val="solid"/>
            </a:ln>
          </spPr>
          <cat>
            <numRef>
              <f>'Planrechnung'!$A$4:$A$13</f>
            </numRef>
          </cat>
          <val>
            <numRef>
              <f>'Planrechnung'!$B$4:$B$13</f>
            </numRef>
          </val>
        </ser>
        <ser>
          <idx val="1"/>
          <order val="1"/>
          <tx>
            <strRef>
              <f>'Planrechnung'!C3</f>
            </strRef>
          </tx>
          <spPr>
            <a:solidFill xmlns:a="http://schemas.openxmlformats.org/drawingml/2006/main">
              <a:srgbClr val="D4A017"/>
            </a:solidFill>
            <a:ln xmlns:a="http://schemas.openxmlformats.org/drawingml/2006/main">
              <a:prstDash val="solid"/>
            </a:ln>
          </spPr>
          <cat>
            <numRef>
              <f>'Planrechnung'!$A$4:$A$13</f>
            </numRef>
          </cat>
          <val>
            <numRef>
              <f>'Planrechnung'!$C$4:$C$13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Monat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Umsatz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style val="1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Gewinnentwicklung: Plan vs. Ist</a:t>
            </a:r>
          </a:p>
        </rich>
      </tx>
    </title>
    <plotArea>
      <lineChart>
        <grouping val="standard"/>
        <ser>
          <idx val="0"/>
          <order val="0"/>
          <tx>
            <strRef>
              <f>'Planrechnung'!I3</f>
            </strRef>
          </tx>
          <spPr>
            <a:ln xmlns:a="http://schemas.openxmlformats.org/drawingml/2006/main" w="20000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'Planrechnung'!$A$4:$A$13</f>
            </numRef>
          </cat>
          <val>
            <numRef>
              <f>'Planrechnung'!$I$4:$I$13</f>
            </numRef>
          </val>
        </ser>
        <ser>
          <idx val="1"/>
          <order val="1"/>
          <tx>
            <strRef>
              <f>'Planrechnung'!J3</f>
            </strRef>
          </tx>
          <spPr>
            <a:ln xmlns:a="http://schemas.openxmlformats.org/drawingml/2006/main" w="20000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'Planrechnung'!$A$4:$A$13</f>
            </numRef>
          </cat>
          <val>
            <numRef>
              <f>'Planrechnung'!$J$4:$J$13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Monat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Gewinn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Kostenverteilung nach Kostenart (Ist)</a:t>
            </a:r>
          </a:p>
        </rich>
      </tx>
    </title>
    <plotArea>
      <pieChart>
        <varyColors val="1"/>
        <ser>
          <idx val="0"/>
          <order val="0"/>
          <tx>
            <strRef>
              <f>'Kostenarten'!C3</f>
            </strRef>
          </tx>
          <spPr>
            <a:ln xmlns:a="http://schemas.openxmlformats.org/drawingml/2006/main">
              <a:prstDash val="solid"/>
            </a:ln>
          </spPr>
          <cat>
            <numRef>
              <f>'Kostenarten'!$A$4:$A$12</f>
            </numRef>
          </cat>
          <val>
            <numRef>
              <f>'Kostenarten'!$C$4:$C$12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3</col>
      <colOff>0</colOff>
      <row>2</row>
      <rowOff>0</rowOff>
    </from>
    <ext cx="648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20</row>
      <rowOff>0</rowOff>
    </from>
    <ext cx="648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12</col>
      <colOff>0</colOff>
      <row>2</row>
      <rowOff>0</rowOff>
    </from>
    <ext cx="5040000" cy="324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5" customWidth="1" min="4" max="4"/>
    <col width="14" customWidth="1" min="5" max="5"/>
    <col width="14" customWidth="1" min="6" max="6"/>
    <col width="14" customWidth="1" min="7" max="7"/>
    <col width="15" customWidth="1" min="8" max="8"/>
    <col width="14" customWidth="1" min="9" max="9"/>
    <col width="14" customWidth="1" min="10" max="10"/>
    <col width="15" customWidth="1" min="11" max="11"/>
    <col width="14" customWidth="1" min="12" max="12"/>
  </cols>
  <sheetData>
    <row r="1" ht="26" customHeight="1">
      <c r="A1" s="1" t="inlineStr">
        <is>
          <t>Planrechnung 2026 – Umsatz- und Kostenplan</t>
        </is>
      </c>
    </row>
    <row r="3" ht="30" customHeight="1">
      <c r="A3" s="2" t="inlineStr">
        <is>
          <t>Monat</t>
        </is>
      </c>
      <c r="B3" s="2" t="inlineStr">
        <is>
          <t>Plan-Umsatz</t>
        </is>
      </c>
      <c r="C3" s="2" t="inlineStr">
        <is>
          <t>Ist-Umsatz</t>
        </is>
      </c>
      <c r="D3" s="2" t="inlineStr">
        <is>
          <t>Abw. Umsatz (€)</t>
        </is>
      </c>
      <c r="E3" s="2" t="inlineStr">
        <is>
          <t>Abw. Umsatz (%)</t>
        </is>
      </c>
      <c r="F3" s="2" t="inlineStr">
        <is>
          <t>Plan-Kosten</t>
        </is>
      </c>
      <c r="G3" s="2" t="inlineStr">
        <is>
          <t>Ist-Kosten</t>
        </is>
      </c>
      <c r="H3" s="2" t="inlineStr">
        <is>
          <t>Abw. Kosten (€)</t>
        </is>
      </c>
      <c r="I3" s="2" t="inlineStr">
        <is>
          <t>Plan-Gewinn</t>
        </is>
      </c>
      <c r="J3" s="2" t="inlineStr">
        <is>
          <t>Ist-Gewinn</t>
        </is>
      </c>
      <c r="K3" s="2" t="inlineStr">
        <is>
          <t>Abw. Gewinn (€)</t>
        </is>
      </c>
      <c r="L3" s="2" t="inlineStr">
        <is>
          <t>Status</t>
        </is>
      </c>
    </row>
    <row r="4">
      <c r="A4" s="3" t="inlineStr">
        <is>
          <t>Januar 2026</t>
        </is>
      </c>
      <c r="B4" s="4" t="n">
        <v>42000</v>
      </c>
      <c r="C4" s="4" t="n">
        <v>40500</v>
      </c>
      <c r="D4" s="5">
        <f>C4-B4</f>
        <v/>
      </c>
      <c r="E4" s="6">
        <f>IFERROR(D4/B4,0)</f>
        <v/>
      </c>
      <c r="F4" s="4" t="n">
        <v>31000</v>
      </c>
      <c r="G4" s="4" t="n">
        <v>30800</v>
      </c>
      <c r="H4" s="5">
        <f>G4-F4</f>
        <v/>
      </c>
      <c r="I4" s="5">
        <f>B4-F4</f>
        <v/>
      </c>
      <c r="J4" s="5">
        <f>C4-G4</f>
        <v/>
      </c>
      <c r="K4" s="5">
        <f>J4-I4</f>
        <v/>
      </c>
      <c r="L4" s="7">
        <f>IF(K4&gt;=0,"Im Plan","Abweichung")</f>
        <v/>
      </c>
    </row>
    <row r="5">
      <c r="A5" s="8" t="inlineStr">
        <is>
          <t>Februar 2026</t>
        </is>
      </c>
      <c r="B5" s="4" t="n">
        <v>43000</v>
      </c>
      <c r="C5" s="4" t="n">
        <v>44200</v>
      </c>
      <c r="D5" s="9">
        <f>C5-B5</f>
        <v/>
      </c>
      <c r="E5" s="10">
        <f>IFERROR(D5/B5,0)</f>
        <v/>
      </c>
      <c r="F5" s="4" t="n">
        <v>31500</v>
      </c>
      <c r="G5" s="4" t="n">
        <v>31900</v>
      </c>
      <c r="H5" s="9">
        <f>G5-F5</f>
        <v/>
      </c>
      <c r="I5" s="9">
        <f>B5-F5</f>
        <v/>
      </c>
      <c r="J5" s="9">
        <f>C5-G5</f>
        <v/>
      </c>
      <c r="K5" s="9">
        <f>J5-I5</f>
        <v/>
      </c>
      <c r="L5" s="11">
        <f>IF(K5&gt;=0,"Im Plan","Abweichung")</f>
        <v/>
      </c>
    </row>
    <row r="6">
      <c r="A6" s="3" t="inlineStr">
        <is>
          <t>März 2026</t>
        </is>
      </c>
      <c r="B6" s="4" t="n">
        <v>45000</v>
      </c>
      <c r="C6" s="4" t="n">
        <v>44800</v>
      </c>
      <c r="D6" s="5">
        <f>C6-B6</f>
        <v/>
      </c>
      <c r="E6" s="6">
        <f>IFERROR(D6/B6,0)</f>
        <v/>
      </c>
      <c r="F6" s="4" t="n">
        <v>32000</v>
      </c>
      <c r="G6" s="4" t="n">
        <v>32500</v>
      </c>
      <c r="H6" s="5">
        <f>G6-F6</f>
        <v/>
      </c>
      <c r="I6" s="5">
        <f>B6-F6</f>
        <v/>
      </c>
      <c r="J6" s="5">
        <f>C6-G6</f>
        <v/>
      </c>
      <c r="K6" s="5">
        <f>J6-I6</f>
        <v/>
      </c>
      <c r="L6" s="7">
        <f>IF(K6&gt;=0,"Im Plan","Abweichung")</f>
        <v/>
      </c>
    </row>
    <row r="7">
      <c r="A7" s="8" t="inlineStr">
        <is>
          <t>April 2026</t>
        </is>
      </c>
      <c r="B7" s="4" t="n">
        <v>44000</v>
      </c>
      <c r="C7" s="4" t="n">
        <v>43600</v>
      </c>
      <c r="D7" s="9">
        <f>C7-B7</f>
        <v/>
      </c>
      <c r="E7" s="10">
        <f>IFERROR(D7/B7,0)</f>
        <v/>
      </c>
      <c r="F7" s="4" t="n">
        <v>32000</v>
      </c>
      <c r="G7" s="4" t="n">
        <v>31700</v>
      </c>
      <c r="H7" s="9">
        <f>G7-F7</f>
        <v/>
      </c>
      <c r="I7" s="9">
        <f>B7-F7</f>
        <v/>
      </c>
      <c r="J7" s="9">
        <f>C7-G7</f>
        <v/>
      </c>
      <c r="K7" s="9">
        <f>J7-I7</f>
        <v/>
      </c>
      <c r="L7" s="11">
        <f>IF(K7&gt;=0,"Im Plan","Abweichung")</f>
        <v/>
      </c>
    </row>
    <row r="8">
      <c r="A8" s="3" t="inlineStr">
        <is>
          <t>Mai 2026</t>
        </is>
      </c>
      <c r="B8" s="4" t="n">
        <v>46000</v>
      </c>
      <c r="C8" s="4" t="n">
        <v>47500</v>
      </c>
      <c r="D8" s="5">
        <f>C8-B8</f>
        <v/>
      </c>
      <c r="E8" s="6">
        <f>IFERROR(D8/B8,0)</f>
        <v/>
      </c>
      <c r="F8" s="4" t="n">
        <v>33000</v>
      </c>
      <c r="G8" s="4" t="n">
        <v>33900</v>
      </c>
      <c r="H8" s="5">
        <f>G8-F8</f>
        <v/>
      </c>
      <c r="I8" s="5">
        <f>B8-F8</f>
        <v/>
      </c>
      <c r="J8" s="5">
        <f>C8-G8</f>
        <v/>
      </c>
      <c r="K8" s="5">
        <f>J8-I8</f>
        <v/>
      </c>
      <c r="L8" s="7">
        <f>IF(K8&gt;=0,"Im Plan","Abweichung")</f>
        <v/>
      </c>
    </row>
    <row r="9">
      <c r="A9" s="8" t="inlineStr">
        <is>
          <t>Juni 2026</t>
        </is>
      </c>
      <c r="B9" s="4" t="n">
        <v>48000</v>
      </c>
      <c r="C9" s="4" t="n">
        <v>47200</v>
      </c>
      <c r="D9" s="9">
        <f>C9-B9</f>
        <v/>
      </c>
      <c r="E9" s="10">
        <f>IFERROR(D9/B9,0)</f>
        <v/>
      </c>
      <c r="F9" s="4" t="n">
        <v>33500</v>
      </c>
      <c r="G9" s="4" t="n">
        <v>33200</v>
      </c>
      <c r="H9" s="9">
        <f>G9-F9</f>
        <v/>
      </c>
      <c r="I9" s="9">
        <f>B9-F9</f>
        <v/>
      </c>
      <c r="J9" s="9">
        <f>C9-G9</f>
        <v/>
      </c>
      <c r="K9" s="9">
        <f>J9-I9</f>
        <v/>
      </c>
      <c r="L9" s="11">
        <f>IF(K9&gt;=0,"Im Plan","Abweichung")</f>
        <v/>
      </c>
    </row>
    <row r="10">
      <c r="A10" s="3" t="inlineStr">
        <is>
          <t>Juli 2026</t>
        </is>
      </c>
      <c r="B10" s="4" t="n">
        <v>47000</v>
      </c>
      <c r="C10" s="4" t="n">
        <v>48900</v>
      </c>
      <c r="D10" s="5">
        <f>C10-B10</f>
        <v/>
      </c>
      <c r="E10" s="6">
        <f>IFERROR(D10/B10,0)</f>
        <v/>
      </c>
      <c r="F10" s="4" t="n">
        <v>33500</v>
      </c>
      <c r="G10" s="4" t="n">
        <v>34100</v>
      </c>
      <c r="H10" s="5">
        <f>G10-F10</f>
        <v/>
      </c>
      <c r="I10" s="5">
        <f>B10-F10</f>
        <v/>
      </c>
      <c r="J10" s="5">
        <f>C10-G10</f>
        <v/>
      </c>
      <c r="K10" s="5">
        <f>J10-I10</f>
        <v/>
      </c>
      <c r="L10" s="7">
        <f>IF(K10&gt;=0,"Im Plan","Abweichung")</f>
        <v/>
      </c>
    </row>
    <row r="11">
      <c r="A11" s="8" t="inlineStr">
        <is>
          <t>August 2026</t>
        </is>
      </c>
      <c r="B11" s="4" t="n">
        <v>49000</v>
      </c>
      <c r="C11" s="4" t="n">
        <v>48300</v>
      </c>
      <c r="D11" s="9">
        <f>C11-B11</f>
        <v/>
      </c>
      <c r="E11" s="10">
        <f>IFERROR(D11/B11,0)</f>
        <v/>
      </c>
      <c r="F11" s="4" t="n">
        <v>34000</v>
      </c>
      <c r="G11" s="4" t="n">
        <v>33700</v>
      </c>
      <c r="H11" s="9">
        <f>G11-F11</f>
        <v/>
      </c>
      <c r="I11" s="9">
        <f>B11-F11</f>
        <v/>
      </c>
      <c r="J11" s="9">
        <f>C11-G11</f>
        <v/>
      </c>
      <c r="K11" s="9">
        <f>J11-I11</f>
        <v/>
      </c>
      <c r="L11" s="11">
        <f>IF(K11&gt;=0,"Im Plan","Abweichung")</f>
        <v/>
      </c>
    </row>
    <row r="12">
      <c r="A12" s="3" t="inlineStr">
        <is>
          <t>September 2026</t>
        </is>
      </c>
      <c r="B12" s="4" t="n">
        <v>50000</v>
      </c>
      <c r="C12" s="4" t="n">
        <v>51500</v>
      </c>
      <c r="D12" s="5">
        <f>C12-B12</f>
        <v/>
      </c>
      <c r="E12" s="6">
        <f>IFERROR(D12/B12,0)</f>
        <v/>
      </c>
      <c r="F12" s="4" t="n">
        <v>34500</v>
      </c>
      <c r="G12" s="4" t="n">
        <v>35200</v>
      </c>
      <c r="H12" s="5">
        <f>G12-F12</f>
        <v/>
      </c>
      <c r="I12" s="5">
        <f>B12-F12</f>
        <v/>
      </c>
      <c r="J12" s="5">
        <f>C12-G12</f>
        <v/>
      </c>
      <c r="K12" s="5">
        <f>J12-I12</f>
        <v/>
      </c>
      <c r="L12" s="7">
        <f>IF(K12&gt;=0,"Im Plan","Abweichung")</f>
        <v/>
      </c>
    </row>
    <row r="13">
      <c r="A13" s="8" t="inlineStr">
        <is>
          <t>Oktober 2026</t>
        </is>
      </c>
      <c r="B13" s="4" t="n">
        <v>51000</v>
      </c>
      <c r="C13" s="4" t="n">
        <v>52800</v>
      </c>
      <c r="D13" s="9">
        <f>C13-B13</f>
        <v/>
      </c>
      <c r="E13" s="10">
        <f>IFERROR(D13/B13,0)</f>
        <v/>
      </c>
      <c r="F13" s="4" t="n">
        <v>35000</v>
      </c>
      <c r="G13" s="4" t="n">
        <v>35600</v>
      </c>
      <c r="H13" s="9">
        <f>G13-F13</f>
        <v/>
      </c>
      <c r="I13" s="9">
        <f>B13-F13</f>
        <v/>
      </c>
      <c r="J13" s="9">
        <f>C13-G13</f>
        <v/>
      </c>
      <c r="K13" s="9">
        <f>J13-I13</f>
        <v/>
      </c>
      <c r="L13" s="11">
        <f>IF(K13&gt;=0,"Im Plan","Abweichung")</f>
        <v/>
      </c>
    </row>
    <row r="14">
      <c r="A14" s="12" t="inlineStr">
        <is>
          <t>Summe / Gesamt</t>
        </is>
      </c>
      <c r="B14" s="13">
        <f>SUM(B4:B13)</f>
        <v/>
      </c>
      <c r="C14" s="13">
        <f>SUM(C4:C13)</f>
        <v/>
      </c>
      <c r="D14" s="13">
        <f>SUM(D4:D13)</f>
        <v/>
      </c>
      <c r="E14" s="14">
        <f>IFERROR(D14/B14,0)</f>
        <v/>
      </c>
      <c r="F14" s="13">
        <f>SUM(F4:F13)</f>
        <v/>
      </c>
      <c r="G14" s="13">
        <f>SUM(G4:G13)</f>
        <v/>
      </c>
      <c r="H14" s="13">
        <f>SUM(H4:H13)</f>
        <v/>
      </c>
      <c r="I14" s="13">
        <f>SUM(I4:I13)</f>
        <v/>
      </c>
      <c r="J14" s="13">
        <f>SUM(J4:J13)</f>
        <v/>
      </c>
      <c r="K14" s="13">
        <f>SUM(K4:K13)</f>
        <v/>
      </c>
      <c r="L14" s="12">
        <f>IF(K14&gt;=0,"Im Plan","Abweichung")</f>
        <v/>
      </c>
    </row>
  </sheetData>
  <mergeCells count="1">
    <mergeCell ref="A1:L1"/>
  </mergeCells>
  <conditionalFormatting sqref="K4:K14">
    <cfRule type="expression" priority="1" dxfId="0" stopIfTrue="1">
      <formula>K4&gt;=0</formula>
    </cfRule>
    <cfRule type="expression" priority="2" dxfId="1" stopIfTrue="1">
      <formula>K4&lt;0</formula>
    </cfRule>
  </conditionalFormatting>
  <conditionalFormatting sqref="L4:L14">
    <cfRule type="expression" priority="3" dxfId="0" stopIfTrue="1">
      <formula>L4="Im Plan"</formula>
    </cfRule>
    <cfRule type="expression" priority="4" dxfId="1" stopIfTrue="1">
      <formula>L4="Abweichung"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14" customWidth="1" min="2" max="2"/>
    <col width="14" customWidth="1" min="3" max="3"/>
    <col width="15" customWidth="1" min="4" max="4"/>
    <col width="15" customWidth="1" min="5" max="5"/>
    <col width="20" customWidth="1" min="6" max="6"/>
  </cols>
  <sheetData>
    <row r="1" ht="26" customHeight="1">
      <c r="A1" s="1" t="inlineStr">
        <is>
          <t>Kostenarten – Plan/Ist-Vergleich 2026</t>
        </is>
      </c>
    </row>
    <row r="3" ht="30" customHeight="1">
      <c r="A3" s="2" t="inlineStr">
        <is>
          <t>Kostenart</t>
        </is>
      </c>
      <c r="B3" s="2" t="inlineStr">
        <is>
          <t>Plan-Betrag</t>
        </is>
      </c>
      <c r="C3" s="2" t="inlineStr">
        <is>
          <t>Ist-Betrag</t>
        </is>
      </c>
      <c r="D3" s="2" t="inlineStr">
        <is>
          <t>Abweichung (€)</t>
        </is>
      </c>
      <c r="E3" s="2" t="inlineStr">
        <is>
          <t>Abweichung (%)</t>
        </is>
      </c>
      <c r="F3" s="2" t="inlineStr">
        <is>
          <t>Anteil an Ist-Gesamt (%)</t>
        </is>
      </c>
    </row>
    <row r="4">
      <c r="A4" s="3" t="inlineStr">
        <is>
          <t>Personalkosten</t>
        </is>
      </c>
      <c r="B4" s="4" t="n">
        <v>145000</v>
      </c>
      <c r="C4" s="4" t="n">
        <v>148500</v>
      </c>
      <c r="D4" s="5">
        <f>C4-B4</f>
        <v/>
      </c>
      <c r="E4" s="6">
        <f>IFERROR(D4/B4,0)</f>
        <v/>
      </c>
      <c r="F4" s="6">
        <f>IFERROR(C4/C$13,0)</f>
        <v/>
      </c>
    </row>
    <row r="5">
      <c r="A5" s="8" t="inlineStr">
        <is>
          <t>Miete &amp; Nebenkosten</t>
        </is>
      </c>
      <c r="B5" s="4" t="n">
        <v>48000</v>
      </c>
      <c r="C5" s="4" t="n">
        <v>48000</v>
      </c>
      <c r="D5" s="9">
        <f>C5-B5</f>
        <v/>
      </c>
      <c r="E5" s="10">
        <f>IFERROR(D5/B5,0)</f>
        <v/>
      </c>
      <c r="F5" s="10">
        <f>IFERROR(C5/C$13,0)</f>
        <v/>
      </c>
    </row>
    <row r="6">
      <c r="A6" s="3" t="inlineStr">
        <is>
          <t>Marketing &amp; Werbung</t>
        </is>
      </c>
      <c r="B6" s="4" t="n">
        <v>22000</v>
      </c>
      <c r="C6" s="4" t="n">
        <v>24500</v>
      </c>
      <c r="D6" s="5">
        <f>C6-B6</f>
        <v/>
      </c>
      <c r="E6" s="6">
        <f>IFERROR(D6/B6,0)</f>
        <v/>
      </c>
      <c r="F6" s="6">
        <f>IFERROR(C6/C$13,0)</f>
        <v/>
      </c>
    </row>
    <row r="7">
      <c r="A7" s="8" t="inlineStr">
        <is>
          <t>Material &amp; Wareneinsatz</t>
        </is>
      </c>
      <c r="B7" s="4" t="n">
        <v>65000</v>
      </c>
      <c r="C7" s="4" t="n">
        <v>63200</v>
      </c>
      <c r="D7" s="9">
        <f>C7-B7</f>
        <v/>
      </c>
      <c r="E7" s="10">
        <f>IFERROR(D7/B7,0)</f>
        <v/>
      </c>
      <c r="F7" s="10">
        <f>IFERROR(C7/C$13,0)</f>
        <v/>
      </c>
    </row>
    <row r="8">
      <c r="A8" s="3" t="inlineStr">
        <is>
          <t>IT &amp; Software</t>
        </is>
      </c>
      <c r="B8" s="4" t="n">
        <v>15000</v>
      </c>
      <c r="C8" s="4" t="n">
        <v>16200</v>
      </c>
      <c r="D8" s="5">
        <f>C8-B8</f>
        <v/>
      </c>
      <c r="E8" s="6">
        <f>IFERROR(D8/B8,0)</f>
        <v/>
      </c>
      <c r="F8" s="6">
        <f>IFERROR(C8/C$13,0)</f>
        <v/>
      </c>
    </row>
    <row r="9">
      <c r="A9" s="8" t="inlineStr">
        <is>
          <t>Versicherungen</t>
        </is>
      </c>
      <c r="B9" s="4" t="n">
        <v>9000</v>
      </c>
      <c r="C9" s="4" t="n">
        <v>9000</v>
      </c>
      <c r="D9" s="9">
        <f>C9-B9</f>
        <v/>
      </c>
      <c r="E9" s="10">
        <f>IFERROR(D9/B9,0)</f>
        <v/>
      </c>
      <c r="F9" s="10">
        <f>IFERROR(C9/C$13,0)</f>
        <v/>
      </c>
    </row>
    <row r="10">
      <c r="A10" s="3" t="inlineStr">
        <is>
          <t>Fahrzeugkosten</t>
        </is>
      </c>
      <c r="B10" s="4" t="n">
        <v>12000</v>
      </c>
      <c r="C10" s="4" t="n">
        <v>12800</v>
      </c>
      <c r="D10" s="5">
        <f>C10-B10</f>
        <v/>
      </c>
      <c r="E10" s="6">
        <f>IFERROR(D10/B10,0)</f>
        <v/>
      </c>
      <c r="F10" s="6">
        <f>IFERROR(C10/C$13,0)</f>
        <v/>
      </c>
    </row>
    <row r="11">
      <c r="A11" s="8" t="inlineStr">
        <is>
          <t>Fortbildung</t>
        </is>
      </c>
      <c r="B11" s="4" t="n">
        <v>6000</v>
      </c>
      <c r="C11" s="4" t="n">
        <v>5400</v>
      </c>
      <c r="D11" s="9">
        <f>C11-B11</f>
        <v/>
      </c>
      <c r="E11" s="10">
        <f>IFERROR(D11/B11,0)</f>
        <v/>
      </c>
      <c r="F11" s="10">
        <f>IFERROR(C11/C$13,0)</f>
        <v/>
      </c>
    </row>
    <row r="12">
      <c r="A12" s="3" t="inlineStr">
        <is>
          <t>Sonstige Kosten</t>
        </is>
      </c>
      <c r="B12" s="4" t="n">
        <v>8000</v>
      </c>
      <c r="C12" s="4" t="n">
        <v>8600</v>
      </c>
      <c r="D12" s="5">
        <f>C12-B12</f>
        <v/>
      </c>
      <c r="E12" s="6">
        <f>IFERROR(D12/B12,0)</f>
        <v/>
      </c>
      <c r="F12" s="6">
        <f>IFERROR(C12/C$13,0)</f>
        <v/>
      </c>
    </row>
    <row r="13">
      <c r="A13" s="12" t="inlineStr">
        <is>
          <t>Summe / Gesamt</t>
        </is>
      </c>
      <c r="B13" s="13">
        <f>SUM(B4:B12)</f>
        <v/>
      </c>
      <c r="C13" s="13">
        <f>SUM(C4:C12)</f>
        <v/>
      </c>
      <c r="D13" s="13">
        <f>SUM(D4:D12)</f>
        <v/>
      </c>
      <c r="E13" s="14">
        <f>IFERROR(D13/B13,0)</f>
        <v/>
      </c>
      <c r="F13" s="14">
        <f>IFERROR(C13/C13,0)</f>
        <v/>
      </c>
    </row>
  </sheetData>
  <mergeCells count="1">
    <mergeCell ref="A1:F1"/>
  </mergeCells>
  <conditionalFormatting sqref="D4:D12">
    <cfRule type="expression" priority="1" dxfId="1" stopIfTrue="1">
      <formula>D4&gt;0</formula>
    </cfRule>
    <cfRule type="expression" priority="2" dxfId="0" stopIfTrue="1">
      <formula>D4&lt;=0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30" customWidth="1" min="1" max="1"/>
    <col width="18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 ht="26" customHeight="1">
      <c r="A1" s="1" t="inlineStr">
        <is>
          <t>Dashboard – Auswertung Planrechnung 2026</t>
        </is>
      </c>
    </row>
    <row r="3" ht="26" customHeight="1">
      <c r="A3" s="2" t="inlineStr">
        <is>
          <t>Kennzahl</t>
        </is>
      </c>
      <c r="B3" s="2" t="inlineStr">
        <is>
          <t>Wert</t>
        </is>
      </c>
    </row>
    <row r="4">
      <c r="A4" s="3" t="inlineStr">
        <is>
          <t>Gesamt Plan-Umsatz</t>
        </is>
      </c>
      <c r="B4" s="5">
        <f>Planrechnung!B14</f>
        <v/>
      </c>
    </row>
    <row r="5">
      <c r="A5" s="8" t="inlineStr">
        <is>
          <t>Gesamt Ist-Umsatz</t>
        </is>
      </c>
      <c r="B5" s="9">
        <f>Planrechnung!C14</f>
        <v/>
      </c>
    </row>
    <row r="6">
      <c r="A6" s="3" t="inlineStr">
        <is>
          <t>Abweichung Umsatz (%)</t>
        </is>
      </c>
      <c r="B6" s="6">
        <f>Planrechnung!E14</f>
        <v/>
      </c>
    </row>
    <row r="7">
      <c r="A7" s="8" t="inlineStr">
        <is>
          <t>Gesamt Plan-Kosten</t>
        </is>
      </c>
      <c r="B7" s="9">
        <f>Planrechnung!F14</f>
        <v/>
      </c>
    </row>
    <row r="8">
      <c r="A8" s="3" t="inlineStr">
        <is>
          <t>Gesamt Ist-Kosten</t>
        </is>
      </c>
      <c r="B8" s="5">
        <f>Planrechnung!G14</f>
        <v/>
      </c>
    </row>
    <row r="9">
      <c r="A9" s="8" t="inlineStr">
        <is>
          <t>Abweichung Kosten (%)</t>
        </is>
      </c>
      <c r="B9" s="10">
        <f>IFERROR(Planrechnung!H14/Planrechnung!F14,0)</f>
        <v/>
      </c>
    </row>
    <row r="10">
      <c r="A10" s="3" t="inlineStr">
        <is>
          <t>Gesamt Plan-Gewinn</t>
        </is>
      </c>
      <c r="B10" s="5">
        <f>Planrechnung!I14</f>
        <v/>
      </c>
    </row>
    <row r="11">
      <c r="A11" s="8" t="inlineStr">
        <is>
          <t>Gesamt Ist-Gewinn</t>
        </is>
      </c>
      <c r="B11" s="9">
        <f>Planrechnung!J14</f>
        <v/>
      </c>
    </row>
    <row r="12">
      <c r="A12" s="3" t="inlineStr">
        <is>
          <t>Abweichung Gewinn (€)</t>
        </is>
      </c>
      <c r="B12" s="5">
        <f>Planrechnung!K14</f>
        <v/>
      </c>
    </row>
    <row r="14">
      <c r="A14" s="15" t="inlineStr">
        <is>
          <t>Bester Monat (Ist-Gewinn)</t>
        </is>
      </c>
      <c r="B14" s="16">
        <f>INDEX(Planrechnung!A4:A13,MATCH(MAX(Planrechnung!J4:J13),Planrechnung!J4:J13,0))</f>
        <v/>
      </c>
    </row>
    <row r="15">
      <c r="A15" s="15" t="inlineStr">
        <is>
          <t>Schwächster Monat (Ist-Gewinn)</t>
        </is>
      </c>
      <c r="B15" s="16">
        <f>INDEX(Planrechnung!A4:A13,MATCH(MIN(Planrechnung!J4:J13),Planrechnung!J4:J13,0))</f>
        <v/>
      </c>
    </row>
  </sheetData>
  <mergeCells count="1">
    <mergeCell ref="A1:F1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24" customWidth="1" min="1" max="1"/>
    <col width="100" customWidth="1" min="2" max="2"/>
  </cols>
  <sheetData>
    <row r="1" ht="26" customHeight="1">
      <c r="A1" s="1" t="inlineStr">
        <is>
          <t>Hinweise zur Planrechnung</t>
        </is>
      </c>
    </row>
    <row r="3" ht="26" customHeight="1">
      <c r="A3" s="2" t="inlineStr">
        <is>
          <t>Bereich</t>
        </is>
      </c>
      <c r="B3" s="2" t="inlineStr">
        <is>
          <t>Erläuterung</t>
        </is>
      </c>
    </row>
    <row r="4" ht="55" customHeight="1">
      <c r="A4" s="17" t="inlineStr">
        <is>
          <t>Planrechnung</t>
        </is>
      </c>
      <c r="B4" s="18" t="inlineStr">
        <is>
          <t>Enthält den monatlichen Vergleich von Plan- und Ist-Werten für Umsatz, Kosten und Gewinn. Die gelb hinterlegten Zellen (Plan-Umsatz, Ist-Umsatz, Plan-Kosten, Ist-Kosten) sind Eingabefelder und können angepasst werden. Alle anderen Spalten werden automatisch berechnet.</t>
        </is>
      </c>
    </row>
    <row r="5" ht="55" customHeight="1">
      <c r="A5" s="19" t="inlineStr">
        <is>
          <t>Abweichung (€ / %)</t>
        </is>
      </c>
      <c r="B5" s="20" t="inlineStr">
        <is>
          <t>Zeigt die Differenz zwischen Ist- und Plan-Wert in Euro sowie in Prozent. Positive Werte (grün) bedeuten eine Übererfüllung des Plans, negative Werte (rot) eine Unterschreitung.</t>
        </is>
      </c>
    </row>
    <row r="6" ht="55" customHeight="1">
      <c r="A6" s="17" t="inlineStr">
        <is>
          <t>Status-Spalte</t>
        </is>
      </c>
      <c r="B6" s="18" t="inlineStr">
        <is>
          <t>Zeigt automatisch 'Im Plan' oder 'Abweichung' anhand der Gewinnabweichung des jeweiligen Monats.</t>
        </is>
      </c>
    </row>
    <row r="7" ht="55" customHeight="1">
      <c r="A7" s="19" t="inlineStr">
        <is>
          <t>Kostenarten</t>
        </is>
      </c>
      <c r="B7" s="20" t="inlineStr">
        <is>
          <t>Detaillierte Aufschlüsselung der Kosten nach Kategorien mit Plan-/Ist-Vergleich und prozentualem Anteil an den Gesamtkosten. Auch hier sind die Plan- und Ist-Spalten editierbar.</t>
        </is>
      </c>
    </row>
    <row r="8" ht="55" customHeight="1">
      <c r="A8" s="17" t="inlineStr">
        <is>
          <t>Dashboard</t>
        </is>
      </c>
      <c r="B8" s="18" t="inlineStr">
        <is>
          <t>Zeigt zentrale Kennzahlen (Gesamtsummen, Abweichungen, bester/schwächster Monat) sowie Diagramme zur grafischen Auswertung: Balkendiagramm Umsatz Plan vs. Ist, Liniendiagramm Gewinnentwicklung und Kreisdiagramm zur Kostenverteilung.</t>
        </is>
      </c>
    </row>
    <row r="9" ht="55" customHeight="1">
      <c r="A9" s="19" t="inlineStr">
        <is>
          <t>Pflege der Daten</t>
        </is>
      </c>
      <c r="B9" s="20" t="inlineStr">
        <is>
          <t>Bei Änderung der Eingabewerte in 'Planrechnung' oder 'Kostenarten' aktualisieren sich alle Formeln, Kennzahlen und Diagramme im Dashboard automatisch.</t>
        </is>
      </c>
    </row>
    <row r="10" ht="55" customHeight="1">
      <c r="A10" s="17" t="inlineStr">
        <is>
          <t>Farblegende</t>
        </is>
      </c>
      <c r="B10" s="18" t="inlineStr">
        <is>
          <t>Grün = positive Abweichung / im Plan. Rot = negative Abweichung / Planüberschreitung bei Kosten. Gelb hinterlegte Zellen = manuelle Eingabe möglich.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2026-07-15T05:53:44Z</dcterms:created>
  <dcterms:modified xmlns:dcterms="http://purl.org/dc/terms/" xmlns:xsi="http://www.w3.org/2001/XMLSchema-instance" xsi:type="dcterms:W3CDTF">2026-07-15T05:53:44Z</dcterms:modified>
</cp:coreProperties>
</file>