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  <sheet xmlns:r="http://schemas.openxmlformats.org/officeDocument/2006/relationships" name="Kursstamm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Anleitung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.MM.YYYY"/>
    <numFmt numFmtId="166" formatCode="#.##0"/>
    <numFmt numFmtId="167" formatCode="#.##0,00 &quot;€&quot;"/>
    <numFmt numFmtId="168" formatCode="0,0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2E3A47"/>
      <sz val="11"/>
    </font>
  </fonts>
  <fills count="8">
    <fill>
      <patternFill/>
    </fill>
    <fill>
      <patternFill patternType="gray125"/>
    </fill>
    <fill>
      <patternFill patternType="solid">
        <fgColor rgb="002E3A4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D4A017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7" fontId="2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7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7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8" fontId="2" fillId="7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  <xf numFmtId="0" fontId="4" fillId="6" borderId="1" pivotButton="0" quotePrefix="0" xfId="0"/>
    <xf numFmtId="0" fontId="2" fillId="4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Aktueller Wert je Wertpapier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'Dashboard'!H3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'Dashboard'!$G$4:$G$113</f>
            </numRef>
          </cat>
          <val>
            <numRef>
              <f>'Dashboard'!$H$4:$H$113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Aktueller Wert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Wertpapier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Portfolioanteil nach Assetklasse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'Dashboard'!$D$4:$D$8</f>
            </numRef>
          </cat>
          <val>
            <numRef>
              <f>'Dashboard'!$E$4:$E$8</f>
            </numRef>
          </val>
        </ser>
        <firstSliceAng val="270"/>
        <holeSize val="10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Gewinn/Verlust je Position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'Dashboard'!K3</f>
            </strRef>
          </tx>
          <spPr>
            <a:solidFill xmlns:a="http://schemas.openxmlformats.org/drawingml/2006/main">
              <a:srgbClr val="D4A017"/>
            </a:solidFill>
            <a:ln xmlns:a="http://schemas.openxmlformats.org/drawingml/2006/main">
              <a:prstDash val="solid"/>
            </a:ln>
          </spPr>
          <cat>
            <numRef>
              <f>'Dashboard'!$J$4:$J$113</f>
            </numRef>
          </cat>
          <val>
            <numRef>
              <f>'Dashboard'!$K$4:$K$113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Wertpapier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Gewinn/Verlust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68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12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30</row>
      <rowOff>0</rowOff>
    </from>
    <ext cx="684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ortfolioTabelle" displayName="PortfolioTabelle" ref="A1:R111" headerRowCount="1">
  <autoFilter ref="A1:R111"/>
  <tableColumns count="18">
    <tableColumn id="1" name="Positions-ID"/>
    <tableColumn id="2" name="Anleger/in"/>
    <tableColumn id="3" name="Depotbank"/>
    <tableColumn id="4" name="Wertpapier"/>
    <tableColumn id="5" name="ISIN"/>
    <tableColumn id="6" name="Assetklasse"/>
    <tableColumn id="7" name="Region"/>
    <tableColumn id="8" name="Kaufdatum"/>
    <tableColumn id="9" name="Anzahl"/>
    <tableColumn id="10" name="Kaufkurs (€)"/>
    <tableColumn id="11" name="Aktueller Kurs (€)"/>
    <tableColumn id="12" name="Investiertes Kapital (€)"/>
    <tableColumn id="13" name="Aktueller Wert (€)"/>
    <tableColumn id="14" name="Gewinn/Verlust (€)"/>
    <tableColumn id="15" name="Rendite (%)"/>
    <tableColumn id="16" name="Portfolioanteil (%)"/>
    <tableColumn id="17" name="Bewertung"/>
    <tableColumn id="18" name="Bemerkung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KursstammTabelle" displayName="KursstammTabelle" ref="A1:D111" headerRowCount="1">
  <autoFilter ref="A1:D111"/>
  <tableColumns count="4">
    <tableColumn id="1" name="ISIN"/>
    <tableColumn id="2" name="Wertpapier"/>
    <tableColumn id="3" name="Assetklasse"/>
    <tableColumn id="4" name="Aktueller Kurs (€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5" customWidth="1" min="3" max="3"/>
    <col width="31" customWidth="1" min="4" max="4"/>
    <col width="16" customWidth="1" min="5" max="5"/>
    <col width="15" customWidth="1" min="6" max="6"/>
    <col width="18" customWidth="1" min="7" max="7"/>
    <col width="14" customWidth="1" min="8" max="8"/>
    <col width="11" customWidth="1" min="9" max="9"/>
    <col width="15" customWidth="1" min="10" max="10"/>
    <col width="18" customWidth="1" min="11" max="11"/>
    <col width="21" customWidth="1" min="12" max="12"/>
    <col width="19" customWidth="1" min="13" max="13"/>
    <col width="18" customWidth="1" min="14" max="14"/>
    <col width="14" customWidth="1" min="15" max="15"/>
    <col width="19" customWidth="1" min="16" max="16"/>
    <col width="16" customWidth="1" min="17" max="17"/>
    <col width="31" customWidth="1" min="18" max="18"/>
  </cols>
  <sheetData>
    <row r="1" ht="32" customHeight="1">
      <c r="A1" s="1" t="inlineStr">
        <is>
          <t>Positions-ID</t>
        </is>
      </c>
      <c r="B1" s="1" t="inlineStr">
        <is>
          <t>Anleger/in</t>
        </is>
      </c>
      <c r="C1" s="1" t="inlineStr">
        <is>
          <t>Depotbank</t>
        </is>
      </c>
      <c r="D1" s="1" t="inlineStr">
        <is>
          <t>Wertpapier</t>
        </is>
      </c>
      <c r="E1" s="1" t="inlineStr">
        <is>
          <t>ISIN</t>
        </is>
      </c>
      <c r="F1" s="1" t="inlineStr">
        <is>
          <t>Assetklasse</t>
        </is>
      </c>
      <c r="G1" s="1" t="inlineStr">
        <is>
          <t>Region</t>
        </is>
      </c>
      <c r="H1" s="1" t="inlineStr">
        <is>
          <t>Kaufdatum</t>
        </is>
      </c>
      <c r="I1" s="1" t="inlineStr">
        <is>
          <t>Anzahl</t>
        </is>
      </c>
      <c r="J1" s="1" t="inlineStr">
        <is>
          <t>Kaufkurs (€)</t>
        </is>
      </c>
      <c r="K1" s="1" t="inlineStr">
        <is>
          <t>Aktueller Kurs (€)</t>
        </is>
      </c>
      <c r="L1" s="1" t="inlineStr">
        <is>
          <t>Investiertes Kapital (€)</t>
        </is>
      </c>
      <c r="M1" s="1" t="inlineStr">
        <is>
          <t>Aktueller Wert (€)</t>
        </is>
      </c>
      <c r="N1" s="1" t="inlineStr">
        <is>
          <t>Gewinn/Verlust (€)</t>
        </is>
      </c>
      <c r="O1" s="1" t="inlineStr">
        <is>
          <t>Rendite (%)</t>
        </is>
      </c>
      <c r="P1" s="1" t="inlineStr">
        <is>
          <t>Portfolioanteil (%)</t>
        </is>
      </c>
      <c r="Q1" s="1" t="inlineStr">
        <is>
          <t>Bewertung</t>
        </is>
      </c>
      <c r="R1" s="1" t="inlineStr">
        <is>
          <t>Bemerkung</t>
        </is>
      </c>
    </row>
    <row r="2">
      <c r="A2" s="2" t="inlineStr">
        <is>
          <t>P-2026-001</t>
        </is>
      </c>
      <c r="B2" s="3" t="inlineStr">
        <is>
          <t>Anna Weber, Berlin</t>
        </is>
      </c>
      <c r="C2" s="3" t="inlineStr">
        <is>
          <t>Hausbank Berlin</t>
        </is>
      </c>
      <c r="D2" s="3" t="inlineStr">
        <is>
          <t>iShares Core DAX UCITS ETF</t>
        </is>
      </c>
      <c r="E2" s="2" t="inlineStr">
        <is>
          <t>DE0005933931</t>
        </is>
      </c>
      <c r="F2" s="2" t="inlineStr">
        <is>
          <t>ETF</t>
        </is>
      </c>
      <c r="G2" s="2" t="inlineStr">
        <is>
          <t>Deutschland</t>
        </is>
      </c>
      <c r="H2" s="4" t="n">
        <v>46037</v>
      </c>
      <c r="I2" s="5" t="n">
        <v>175</v>
      </c>
      <c r="J2" s="6" t="n">
        <v>205.5</v>
      </c>
      <c r="K2" s="7">
        <f>IF(E2="","",IFERROR(VLOOKUP(E2,'Kursstamm'!$A$2:$D$111,4,FALSE),0))</f>
        <v/>
      </c>
      <c r="L2" s="7">
        <f>IF(A2="","",I2*J2)</f>
        <v/>
      </c>
      <c r="M2" s="7">
        <f>IF(A2="","",I2*K2)</f>
        <v/>
      </c>
      <c r="N2" s="7">
        <f>IF(A2="","",M2-L2)</f>
        <v/>
      </c>
      <c r="O2" s="8">
        <f>IF(A2="","",IFERROR(N2/L2,0))</f>
        <v/>
      </c>
      <c r="P2" s="8">
        <f>IF(A2="","",IFERROR(M2/SUM('Portfolio'!$M$2:$M$111),0))</f>
        <v/>
      </c>
      <c r="Q2" s="9">
        <f>IF(A2="","",IF(N2&gt;0,"Gewinn",IF(N2&lt;0,"Verlust","Unverändert")))</f>
        <v/>
      </c>
      <c r="R2" s="10" t="inlineStr">
        <is>
          <t>Langfristige Kernposition</t>
        </is>
      </c>
    </row>
    <row r="3">
      <c r="A3" s="2" t="inlineStr">
        <is>
          <t>P-2026-002</t>
        </is>
      </c>
      <c r="B3" s="3" t="inlineStr">
        <is>
          <t>Lukas Fischer, München</t>
        </is>
      </c>
      <c r="C3" s="3" t="inlineStr">
        <is>
          <t>Münchner Direktdepot</t>
        </is>
      </c>
      <c r="D3" s="3" t="inlineStr">
        <is>
          <t>SAP SE</t>
        </is>
      </c>
      <c r="E3" s="2" t="inlineStr">
        <is>
          <t>DE0007164600</t>
        </is>
      </c>
      <c r="F3" s="2" t="inlineStr">
        <is>
          <t>Aktien</t>
        </is>
      </c>
      <c r="G3" s="2" t="inlineStr">
        <is>
          <t>Deutschland</t>
        </is>
      </c>
      <c r="H3" s="4" t="n">
        <v>46056</v>
      </c>
      <c r="I3" s="5" t="n">
        <v>52</v>
      </c>
      <c r="J3" s="6" t="n">
        <v>218</v>
      </c>
      <c r="K3" s="11">
        <f>IF(E3="","",IFERROR(VLOOKUP(E3,'Kursstamm'!$A$2:$D$111,4,FALSE),0))</f>
        <v/>
      </c>
      <c r="L3" s="11">
        <f>IF(A3="","",I3*J3)</f>
        <v/>
      </c>
      <c r="M3" s="11">
        <f>IF(A3="","",I3*K3)</f>
        <v/>
      </c>
      <c r="N3" s="11">
        <f>IF(A3="","",M3-L3)</f>
        <v/>
      </c>
      <c r="O3" s="12">
        <f>IF(A3="","",IFERROR(N3/L3,0))</f>
        <v/>
      </c>
      <c r="P3" s="12">
        <f>IF(A3="","",IFERROR(M3/SUM('Portfolio'!$M$2:$M$111),0))</f>
        <v/>
      </c>
      <c r="Q3" s="13">
        <f>IF(A3="","",IF(N3&gt;0,"Gewinn",IF(N3&lt;0,"Verlust","Unverändert")))</f>
        <v/>
      </c>
      <c r="R3" s="10" t="inlineStr">
        <is>
          <t>Einzelaktie aus dem DAX</t>
        </is>
      </c>
    </row>
    <row r="4">
      <c r="A4" s="2" t="inlineStr">
        <is>
          <t>P-2026-003</t>
        </is>
      </c>
      <c r="B4" s="3" t="inlineStr">
        <is>
          <t>Julia Schmidt, Hamburg</t>
        </is>
      </c>
      <c r="C4" s="3" t="inlineStr">
        <is>
          <t>Hanseatisches Wertpapierdepot</t>
        </is>
      </c>
      <c r="D4" s="3" t="inlineStr">
        <is>
          <t>iShares MSCI Emerging Markets ETF</t>
        </is>
      </c>
      <c r="E4" s="2" t="inlineStr">
        <is>
          <t>IE00BKM4GZ66</t>
        </is>
      </c>
      <c r="F4" s="2" t="inlineStr">
        <is>
          <t>ETF</t>
        </is>
      </c>
      <c r="G4" s="2" t="inlineStr">
        <is>
          <t>Schwellenländer</t>
        </is>
      </c>
      <c r="H4" s="4" t="n">
        <v>46073</v>
      </c>
      <c r="I4" s="5" t="n">
        <v>300</v>
      </c>
      <c r="J4" s="6" t="n">
        <v>41.2</v>
      </c>
      <c r="K4" s="7">
        <f>IF(E4="","",IFERROR(VLOOKUP(E4,'Kursstamm'!$A$2:$D$111,4,FALSE),0))</f>
        <v/>
      </c>
      <c r="L4" s="7">
        <f>IF(A4="","",I4*J4)</f>
        <v/>
      </c>
      <c r="M4" s="7">
        <f>IF(A4="","",I4*K4)</f>
        <v/>
      </c>
      <c r="N4" s="7">
        <f>IF(A4="","",M4-L4)</f>
        <v/>
      </c>
      <c r="O4" s="8">
        <f>IF(A4="","",IFERROR(N4/L4,0))</f>
        <v/>
      </c>
      <c r="P4" s="8">
        <f>IF(A4="","",IFERROR(M4/SUM('Portfolio'!$M$2:$M$111),0))</f>
        <v/>
      </c>
      <c r="Q4" s="9">
        <f>IF(A4="","",IF(N4&gt;0,"Gewinn",IF(N4&lt;0,"Verlust","Unverändert")))</f>
        <v/>
      </c>
      <c r="R4" s="10" t="inlineStr">
        <is>
          <t>Breite Streuung Schwellenländer</t>
        </is>
      </c>
    </row>
    <row r="5">
      <c r="A5" s="2" t="inlineStr">
        <is>
          <t>P-2026-004</t>
        </is>
      </c>
      <c r="B5" s="3" t="inlineStr">
        <is>
          <t>Maximilian König, Frankfurt</t>
        </is>
      </c>
      <c r="C5" s="3" t="inlineStr">
        <is>
          <t>Frankfurter Anlagebank</t>
        </is>
      </c>
      <c r="D5" s="3" t="inlineStr">
        <is>
          <t>Allianz SE</t>
        </is>
      </c>
      <c r="E5" s="2" t="inlineStr">
        <is>
          <t>DE0008404005</t>
        </is>
      </c>
      <c r="F5" s="2" t="inlineStr">
        <is>
          <t>Aktien</t>
        </is>
      </c>
      <c r="G5" s="2" t="inlineStr">
        <is>
          <t>Deutschland</t>
        </is>
      </c>
      <c r="H5" s="4" t="n">
        <v>46093</v>
      </c>
      <c r="I5" s="5" t="n">
        <v>65</v>
      </c>
      <c r="J5" s="6" t="n">
        <v>340</v>
      </c>
      <c r="K5" s="11">
        <f>IF(E5="","",IFERROR(VLOOKUP(E5,'Kursstamm'!$A$2:$D$111,4,FALSE),0))</f>
        <v/>
      </c>
      <c r="L5" s="11">
        <f>IF(A5="","",I5*J5)</f>
        <v/>
      </c>
      <c r="M5" s="11">
        <f>IF(A5="","",I5*K5)</f>
        <v/>
      </c>
      <c r="N5" s="11">
        <f>IF(A5="","",M5-L5)</f>
        <v/>
      </c>
      <c r="O5" s="12">
        <f>IF(A5="","",IFERROR(N5/L5,0))</f>
        <v/>
      </c>
      <c r="P5" s="12">
        <f>IF(A5="","",IFERROR(M5/SUM('Portfolio'!$M$2:$M$111),0))</f>
        <v/>
      </c>
      <c r="Q5" s="13">
        <f>IF(A5="","",IF(N5&gt;0,"Gewinn",IF(N5&lt;0,"Verlust","Unverändert")))</f>
        <v/>
      </c>
      <c r="R5" s="10" t="inlineStr">
        <is>
          <t>Dividendenorientierte Position</t>
        </is>
      </c>
    </row>
    <row r="6">
      <c r="A6" s="2" t="inlineStr">
        <is>
          <t>P-2026-005</t>
        </is>
      </c>
      <c r="B6" s="3" t="inlineStr">
        <is>
          <t>Sophie Wagner, Köln</t>
        </is>
      </c>
      <c r="C6" s="3" t="inlineStr">
        <is>
          <t>Rheinisches Online-Depot</t>
        </is>
      </c>
      <c r="D6" s="3" t="inlineStr">
        <is>
          <t>Xetra-Gold ETC</t>
        </is>
      </c>
      <c r="E6" s="2" t="inlineStr">
        <is>
          <t>DE000A0S9GB0</t>
        </is>
      </c>
      <c r="F6" s="2" t="inlineStr">
        <is>
          <t>ETC</t>
        </is>
      </c>
      <c r="G6" s="2" t="inlineStr">
        <is>
          <t>Global</t>
        </is>
      </c>
      <c r="H6" s="4" t="n">
        <v>46109</v>
      </c>
      <c r="I6" s="5" t="n">
        <v>80</v>
      </c>
      <c r="J6" s="6" t="n">
        <v>86.8</v>
      </c>
      <c r="K6" s="7">
        <f>IF(E6="","",IFERROR(VLOOKUP(E6,'Kursstamm'!$A$2:$D$111,4,FALSE),0))</f>
        <v/>
      </c>
      <c r="L6" s="7">
        <f>IF(A6="","",I6*J6)</f>
        <v/>
      </c>
      <c r="M6" s="7">
        <f>IF(A6="","",I6*K6)</f>
        <v/>
      </c>
      <c r="N6" s="7">
        <f>IF(A6="","",M6-L6)</f>
        <v/>
      </c>
      <c r="O6" s="8">
        <f>IF(A6="","",IFERROR(N6/L6,0))</f>
        <v/>
      </c>
      <c r="P6" s="8">
        <f>IF(A6="","",IFERROR(M6/SUM('Portfolio'!$M$2:$M$111),0))</f>
        <v/>
      </c>
      <c r="Q6" s="9">
        <f>IF(A6="","",IF(N6&gt;0,"Gewinn",IF(N6&lt;0,"Verlust","Unverändert")))</f>
        <v/>
      </c>
      <c r="R6" s="10" t="inlineStr">
        <is>
          <t>Beimischung zur Diversifikation</t>
        </is>
      </c>
    </row>
    <row r="7">
      <c r="A7" s="2" t="inlineStr">
        <is>
          <t>P-2026-006</t>
        </is>
      </c>
      <c r="B7" s="3" t="inlineStr">
        <is>
          <t>Felix Braun, Stuttgart</t>
        </is>
      </c>
      <c r="C7" s="3" t="inlineStr">
        <is>
          <t>Südwest Depotservice</t>
        </is>
      </c>
      <c r="D7" s="3" t="inlineStr">
        <is>
          <t>iShares Core S&amp;P 500 ETF</t>
        </is>
      </c>
      <c r="E7" s="2" t="inlineStr">
        <is>
          <t>IE00B5BMR087</t>
        </is>
      </c>
      <c r="F7" s="2" t="inlineStr">
        <is>
          <t>ETF</t>
        </is>
      </c>
      <c r="G7" s="2" t="inlineStr">
        <is>
          <t>USA</t>
        </is>
      </c>
      <c r="H7" s="4" t="n">
        <v>46128</v>
      </c>
      <c r="I7" s="5" t="n">
        <v>120</v>
      </c>
      <c r="J7" s="6" t="n">
        <v>551</v>
      </c>
      <c r="K7" s="11">
        <f>IF(E7="","",IFERROR(VLOOKUP(E7,'Kursstamm'!$A$2:$D$111,4,FALSE),0))</f>
        <v/>
      </c>
      <c r="L7" s="11">
        <f>IF(A7="","",I7*J7)</f>
        <v/>
      </c>
      <c r="M7" s="11">
        <f>IF(A7="","",I7*K7)</f>
        <v/>
      </c>
      <c r="N7" s="11">
        <f>IF(A7="","",M7-L7)</f>
        <v/>
      </c>
      <c r="O7" s="12">
        <f>IF(A7="","",IFERROR(N7/L7,0))</f>
        <v/>
      </c>
      <c r="P7" s="12">
        <f>IF(A7="","",IFERROR(M7/SUM('Portfolio'!$M$2:$M$111),0))</f>
        <v/>
      </c>
      <c r="Q7" s="13">
        <f>IF(A7="","",IF(N7&gt;0,"Gewinn",IF(N7&lt;0,"Verlust","Unverändert")))</f>
        <v/>
      </c>
      <c r="R7" s="10" t="inlineStr">
        <is>
          <t>USA-Aktienmarkt</t>
        </is>
      </c>
    </row>
    <row r="8">
      <c r="A8" s="2" t="inlineStr">
        <is>
          <t>P-2026-007</t>
        </is>
      </c>
      <c r="B8" s="3" t="inlineStr">
        <is>
          <t>Laura Hoffmann, Düsseldorf</t>
        </is>
      </c>
      <c r="C8" s="3" t="inlineStr">
        <is>
          <t>Rheinisches Online-Depot</t>
        </is>
      </c>
      <c r="D8" s="3" t="inlineStr">
        <is>
          <t>Deutsche Telekom AG</t>
        </is>
      </c>
      <c r="E8" s="2" t="inlineStr">
        <is>
          <t>DE0005557508</t>
        </is>
      </c>
      <c r="F8" s="2" t="inlineStr">
        <is>
          <t>Aktien</t>
        </is>
      </c>
      <c r="G8" s="2" t="inlineStr">
        <is>
          <t>Deutschland</t>
        </is>
      </c>
      <c r="H8" s="4" t="n">
        <v>46149</v>
      </c>
      <c r="I8" s="5" t="n">
        <v>800</v>
      </c>
      <c r="J8" s="6" t="n">
        <v>27.6</v>
      </c>
      <c r="K8" s="7">
        <f>IF(E8="","",IFERROR(VLOOKUP(E8,'Kursstamm'!$A$2:$D$111,4,FALSE),0))</f>
        <v/>
      </c>
      <c r="L8" s="7">
        <f>IF(A8="","",I8*J8)</f>
        <v/>
      </c>
      <c r="M8" s="7">
        <f>IF(A8="","",I8*K8)</f>
        <v/>
      </c>
      <c r="N8" s="7">
        <f>IF(A8="","",M8-L8)</f>
        <v/>
      </c>
      <c r="O8" s="8">
        <f>IF(A8="","",IFERROR(N8/L8,0))</f>
        <v/>
      </c>
      <c r="P8" s="8">
        <f>IF(A8="","",IFERROR(M8/SUM('Portfolio'!$M$2:$M$111),0))</f>
        <v/>
      </c>
      <c r="Q8" s="9">
        <f>IF(A8="","",IF(N8&gt;0,"Gewinn",IF(N8&lt;0,"Verlust","Unverändert")))</f>
        <v/>
      </c>
      <c r="R8" s="10" t="inlineStr">
        <is>
          <t>Telekommunikation</t>
        </is>
      </c>
    </row>
    <row r="9">
      <c r="A9" s="2" t="inlineStr">
        <is>
          <t>P-2026-008</t>
        </is>
      </c>
      <c r="B9" s="3" t="inlineStr">
        <is>
          <t>Jonas Richter, Leipzig</t>
        </is>
      </c>
      <c r="C9" s="3" t="inlineStr">
        <is>
          <t>Norddeutsche Direktbank</t>
        </is>
      </c>
      <c r="D9" s="3" t="inlineStr">
        <is>
          <t>iShares MSCI Europe SRI ETF</t>
        </is>
      </c>
      <c r="E9" s="2" t="inlineStr">
        <is>
          <t>IE00BHZPJ569</t>
        </is>
      </c>
      <c r="F9" s="2" t="inlineStr">
        <is>
          <t>ETF</t>
        </is>
      </c>
      <c r="G9" s="2" t="inlineStr">
        <is>
          <t>Europa</t>
        </is>
      </c>
      <c r="H9" s="4" t="n">
        <v>46163</v>
      </c>
      <c r="I9" s="5" t="n">
        <v>190</v>
      </c>
      <c r="J9" s="6" t="n">
        <v>31.7</v>
      </c>
      <c r="K9" s="11">
        <f>IF(E9="","",IFERROR(VLOOKUP(E9,'Kursstamm'!$A$2:$D$111,4,FALSE),0))</f>
        <v/>
      </c>
      <c r="L9" s="11">
        <f>IF(A9="","",I9*J9)</f>
        <v/>
      </c>
      <c r="M9" s="11">
        <f>IF(A9="","",I9*K9)</f>
        <v/>
      </c>
      <c r="N9" s="11">
        <f>IF(A9="","",M9-L9)</f>
        <v/>
      </c>
      <c r="O9" s="12">
        <f>IF(A9="","",IFERROR(N9/L9,0))</f>
        <v/>
      </c>
      <c r="P9" s="12">
        <f>IF(A9="","",IFERROR(M9/SUM('Portfolio'!$M$2:$M$111),0))</f>
        <v/>
      </c>
      <c r="Q9" s="13">
        <f>IF(A9="","",IF(N9&gt;0,"Gewinn",IF(N9&lt;0,"Verlust","Unverändert")))</f>
        <v/>
      </c>
      <c r="R9" s="10" t="inlineStr">
        <is>
          <t>Nachhaltige Europa-Ausrichtung</t>
        </is>
      </c>
    </row>
    <row r="10">
      <c r="A10" s="2" t="inlineStr">
        <is>
          <t>P-2026-009</t>
        </is>
      </c>
      <c r="B10" s="3" t="inlineStr">
        <is>
          <t>Marie Keller, Dortmund</t>
        </is>
      </c>
      <c r="C10" s="3" t="inlineStr">
        <is>
          <t>Hanseatisches Wertpapierdepot</t>
        </is>
      </c>
      <c r="D10" s="3" t="inlineStr">
        <is>
          <t>iShares € Corp Bond ETF</t>
        </is>
      </c>
      <c r="E10" s="2" t="inlineStr">
        <is>
          <t>IE00B3F81R35</t>
        </is>
      </c>
      <c r="F10" s="2" t="inlineStr">
        <is>
          <t>Anleihen</t>
        </is>
      </c>
      <c r="G10" s="2" t="inlineStr">
        <is>
          <t>Europa</t>
        </is>
      </c>
      <c r="H10" s="4" t="n">
        <v>46183</v>
      </c>
      <c r="I10" s="5" t="n">
        <v>350</v>
      </c>
      <c r="J10" s="6" t="n">
        <v>5.05</v>
      </c>
      <c r="K10" s="7">
        <f>IF(E10="","",IFERROR(VLOOKUP(E10,'Kursstamm'!$A$2:$D$111,4,FALSE),0))</f>
        <v/>
      </c>
      <c r="L10" s="7">
        <f>IF(A10="","",I10*J10)</f>
        <v/>
      </c>
      <c r="M10" s="7">
        <f>IF(A10="","",I10*K10)</f>
        <v/>
      </c>
      <c r="N10" s="7">
        <f>IF(A10="","",M10-L10)</f>
        <v/>
      </c>
      <c r="O10" s="8">
        <f>IF(A10="","",IFERROR(N10/L10,0))</f>
        <v/>
      </c>
      <c r="P10" s="8">
        <f>IF(A10="","",IFERROR(M10/SUM('Portfolio'!$M$2:$M$111),0))</f>
        <v/>
      </c>
      <c r="Q10" s="9">
        <f>IF(A10="","",IF(N10&gt;0,"Gewinn",IF(N10&lt;0,"Verlust","Unverändert")))</f>
        <v/>
      </c>
      <c r="R10" s="10" t="inlineStr">
        <is>
          <t>Unternehmensanleihen in Euro</t>
        </is>
      </c>
    </row>
    <row r="11">
      <c r="A11" s="2" t="inlineStr">
        <is>
          <t>P-2026-010</t>
        </is>
      </c>
      <c r="B11" s="3" t="inlineStr">
        <is>
          <t>Paul Becker, Bremen</t>
        </is>
      </c>
      <c r="C11" s="3" t="inlineStr">
        <is>
          <t>Norddeutsche Direktbank</t>
        </is>
      </c>
      <c r="D11" s="3" t="inlineStr">
        <is>
          <t>iShares European Property Yield ETF</t>
        </is>
      </c>
      <c r="E11" s="2" t="inlineStr">
        <is>
          <t>IE00B1FZS350</t>
        </is>
      </c>
      <c r="F11" s="2" t="inlineStr">
        <is>
          <t>Immobilien</t>
        </is>
      </c>
      <c r="G11" s="2" t="inlineStr">
        <is>
          <t>Europa</t>
        </is>
      </c>
      <c r="H11" s="4" t="n">
        <v>46203</v>
      </c>
      <c r="I11" s="5" t="n">
        <v>220</v>
      </c>
      <c r="J11" s="6" t="n">
        <v>22.8</v>
      </c>
      <c r="K11" s="11">
        <f>IF(E11="","",IFERROR(VLOOKUP(E11,'Kursstamm'!$A$2:$D$111,4,FALSE),0))</f>
        <v/>
      </c>
      <c r="L11" s="11">
        <f>IF(A11="","",I11*J11)</f>
        <v/>
      </c>
      <c r="M11" s="11">
        <f>IF(A11="","",I11*K11)</f>
        <v/>
      </c>
      <c r="N11" s="11">
        <f>IF(A11="","",M11-L11)</f>
        <v/>
      </c>
      <c r="O11" s="12">
        <f>IF(A11="","",IFERROR(N11/L11,0))</f>
        <v/>
      </c>
      <c r="P11" s="12">
        <f>IF(A11="","",IFERROR(M11/SUM('Portfolio'!$M$2:$M$111),0))</f>
        <v/>
      </c>
      <c r="Q11" s="13">
        <f>IF(A11="","",IF(N11&gt;0,"Gewinn",IF(N11&lt;0,"Verlust","Unverändert")))</f>
        <v/>
      </c>
      <c r="R11" s="10" t="inlineStr">
        <is>
          <t>Europäische Immobilienwerte</t>
        </is>
      </c>
    </row>
    <row r="12">
      <c r="A12" s="2" t="n"/>
      <c r="B12" s="3" t="n"/>
      <c r="C12" s="3" t="n"/>
      <c r="D12" s="3" t="n"/>
      <c r="E12" s="2" t="n"/>
      <c r="F12" s="2" t="n"/>
      <c r="G12" s="2" t="n"/>
      <c r="H12" s="4" t="n"/>
      <c r="I12" s="5" t="n"/>
      <c r="J12" s="6" t="n"/>
      <c r="K12" s="7">
        <f>IF(E12="","",IFERROR(VLOOKUP(E12,'Kursstamm'!$A$2:$D$111,4,FALSE),0))</f>
        <v/>
      </c>
      <c r="L12" s="7">
        <f>IF(A12="","",I12*J12)</f>
        <v/>
      </c>
      <c r="M12" s="7">
        <f>IF(A12="","",I12*K12)</f>
        <v/>
      </c>
      <c r="N12" s="7">
        <f>IF(A12="","",M12-L12)</f>
        <v/>
      </c>
      <c r="O12" s="8">
        <f>IF(A12="","",IFERROR(N12/L12,0))</f>
        <v/>
      </c>
      <c r="P12" s="8">
        <f>IF(A12="","",IFERROR(M12/SUM('Portfolio'!$M$2:$M$111),0))</f>
        <v/>
      </c>
      <c r="Q12" s="9">
        <f>IF(A12="","",IF(N12&gt;0,"Gewinn",IF(N12&lt;0,"Verlust","Unverändert")))</f>
        <v/>
      </c>
      <c r="R12" s="10" t="n"/>
    </row>
    <row r="13">
      <c r="A13" s="2" t="n"/>
      <c r="B13" s="3" t="n"/>
      <c r="C13" s="3" t="n"/>
      <c r="D13" s="3" t="n"/>
      <c r="E13" s="2" t="n"/>
      <c r="F13" s="2" t="n"/>
      <c r="G13" s="2" t="n"/>
      <c r="H13" s="4" t="n"/>
      <c r="I13" s="5" t="n"/>
      <c r="J13" s="6" t="n"/>
      <c r="K13" s="11">
        <f>IF(E13="","",IFERROR(VLOOKUP(E13,'Kursstamm'!$A$2:$D$111,4,FALSE),0))</f>
        <v/>
      </c>
      <c r="L13" s="11">
        <f>IF(A13="","",I13*J13)</f>
        <v/>
      </c>
      <c r="M13" s="11">
        <f>IF(A13="","",I13*K13)</f>
        <v/>
      </c>
      <c r="N13" s="11">
        <f>IF(A13="","",M13-L13)</f>
        <v/>
      </c>
      <c r="O13" s="12">
        <f>IF(A13="","",IFERROR(N13/L13,0))</f>
        <v/>
      </c>
      <c r="P13" s="12">
        <f>IF(A13="","",IFERROR(M13/SUM('Portfolio'!$M$2:$M$111),0))</f>
        <v/>
      </c>
      <c r="Q13" s="13">
        <f>IF(A13="","",IF(N13&gt;0,"Gewinn",IF(N13&lt;0,"Verlust","Unverändert")))</f>
        <v/>
      </c>
      <c r="R13" s="10" t="n"/>
    </row>
    <row r="14">
      <c r="A14" s="2" t="n"/>
      <c r="B14" s="3" t="n"/>
      <c r="C14" s="3" t="n"/>
      <c r="D14" s="3" t="n"/>
      <c r="E14" s="2" t="n"/>
      <c r="F14" s="2" t="n"/>
      <c r="G14" s="2" t="n"/>
      <c r="H14" s="4" t="n"/>
      <c r="I14" s="5" t="n"/>
      <c r="J14" s="6" t="n"/>
      <c r="K14" s="7">
        <f>IF(E14="","",IFERROR(VLOOKUP(E14,'Kursstamm'!$A$2:$D$111,4,FALSE),0))</f>
        <v/>
      </c>
      <c r="L14" s="7">
        <f>IF(A14="","",I14*J14)</f>
        <v/>
      </c>
      <c r="M14" s="7">
        <f>IF(A14="","",I14*K14)</f>
        <v/>
      </c>
      <c r="N14" s="7">
        <f>IF(A14="","",M14-L14)</f>
        <v/>
      </c>
      <c r="O14" s="8">
        <f>IF(A14="","",IFERROR(N14/L14,0))</f>
        <v/>
      </c>
      <c r="P14" s="8">
        <f>IF(A14="","",IFERROR(M14/SUM('Portfolio'!$M$2:$M$111),0))</f>
        <v/>
      </c>
      <c r="Q14" s="9">
        <f>IF(A14="","",IF(N14&gt;0,"Gewinn",IF(N14&lt;0,"Verlust","Unverändert")))</f>
        <v/>
      </c>
      <c r="R14" s="10" t="n"/>
    </row>
    <row r="15">
      <c r="A15" s="2" t="n"/>
      <c r="B15" s="3" t="n"/>
      <c r="C15" s="3" t="n"/>
      <c r="D15" s="3" t="n"/>
      <c r="E15" s="2" t="n"/>
      <c r="F15" s="2" t="n"/>
      <c r="G15" s="2" t="n"/>
      <c r="H15" s="4" t="n"/>
      <c r="I15" s="5" t="n"/>
      <c r="J15" s="6" t="n"/>
      <c r="K15" s="11">
        <f>IF(E15="","",IFERROR(VLOOKUP(E15,'Kursstamm'!$A$2:$D$111,4,FALSE),0))</f>
        <v/>
      </c>
      <c r="L15" s="11">
        <f>IF(A15="","",I15*J15)</f>
        <v/>
      </c>
      <c r="M15" s="11">
        <f>IF(A15="","",I15*K15)</f>
        <v/>
      </c>
      <c r="N15" s="11">
        <f>IF(A15="","",M15-L15)</f>
        <v/>
      </c>
      <c r="O15" s="12">
        <f>IF(A15="","",IFERROR(N15/L15,0))</f>
        <v/>
      </c>
      <c r="P15" s="12">
        <f>IF(A15="","",IFERROR(M15/SUM('Portfolio'!$M$2:$M$111),0))</f>
        <v/>
      </c>
      <c r="Q15" s="13">
        <f>IF(A15="","",IF(N15&gt;0,"Gewinn",IF(N15&lt;0,"Verlust","Unverändert")))</f>
        <v/>
      </c>
      <c r="R15" s="10" t="n"/>
    </row>
    <row r="16">
      <c r="A16" s="2" t="n"/>
      <c r="B16" s="3" t="n"/>
      <c r="C16" s="3" t="n"/>
      <c r="D16" s="3" t="n"/>
      <c r="E16" s="2" t="n"/>
      <c r="F16" s="2" t="n"/>
      <c r="G16" s="2" t="n"/>
      <c r="H16" s="4" t="n"/>
      <c r="I16" s="5" t="n"/>
      <c r="J16" s="6" t="n"/>
      <c r="K16" s="7">
        <f>IF(E16="","",IFERROR(VLOOKUP(E16,'Kursstamm'!$A$2:$D$111,4,FALSE),0))</f>
        <v/>
      </c>
      <c r="L16" s="7">
        <f>IF(A16="","",I16*J16)</f>
        <v/>
      </c>
      <c r="M16" s="7">
        <f>IF(A16="","",I16*K16)</f>
        <v/>
      </c>
      <c r="N16" s="7">
        <f>IF(A16="","",M16-L16)</f>
        <v/>
      </c>
      <c r="O16" s="8">
        <f>IF(A16="","",IFERROR(N16/L16,0))</f>
        <v/>
      </c>
      <c r="P16" s="8">
        <f>IF(A16="","",IFERROR(M16/SUM('Portfolio'!$M$2:$M$111),0))</f>
        <v/>
      </c>
      <c r="Q16" s="9">
        <f>IF(A16="","",IF(N16&gt;0,"Gewinn",IF(N16&lt;0,"Verlust","Unverändert")))</f>
        <v/>
      </c>
      <c r="R16" s="10" t="n"/>
    </row>
    <row r="17">
      <c r="A17" s="2" t="n"/>
      <c r="B17" s="3" t="n"/>
      <c r="C17" s="3" t="n"/>
      <c r="D17" s="3" t="n"/>
      <c r="E17" s="2" t="n"/>
      <c r="F17" s="2" t="n"/>
      <c r="G17" s="2" t="n"/>
      <c r="H17" s="4" t="n"/>
      <c r="I17" s="5" t="n"/>
      <c r="J17" s="6" t="n"/>
      <c r="K17" s="11">
        <f>IF(E17="","",IFERROR(VLOOKUP(E17,'Kursstamm'!$A$2:$D$111,4,FALSE),0))</f>
        <v/>
      </c>
      <c r="L17" s="11">
        <f>IF(A17="","",I17*J17)</f>
        <v/>
      </c>
      <c r="M17" s="11">
        <f>IF(A17="","",I17*K17)</f>
        <v/>
      </c>
      <c r="N17" s="11">
        <f>IF(A17="","",M17-L17)</f>
        <v/>
      </c>
      <c r="O17" s="12">
        <f>IF(A17="","",IFERROR(N17/L17,0))</f>
        <v/>
      </c>
      <c r="P17" s="12">
        <f>IF(A17="","",IFERROR(M17/SUM('Portfolio'!$M$2:$M$111),0))</f>
        <v/>
      </c>
      <c r="Q17" s="13">
        <f>IF(A17="","",IF(N17&gt;0,"Gewinn",IF(N17&lt;0,"Verlust","Unverändert")))</f>
        <v/>
      </c>
      <c r="R17" s="10" t="n"/>
    </row>
    <row r="18">
      <c r="A18" s="2" t="n"/>
      <c r="B18" s="3" t="n"/>
      <c r="C18" s="3" t="n"/>
      <c r="D18" s="3" t="n"/>
      <c r="E18" s="2" t="n"/>
      <c r="F18" s="2" t="n"/>
      <c r="G18" s="2" t="n"/>
      <c r="H18" s="4" t="n"/>
      <c r="I18" s="5" t="n"/>
      <c r="J18" s="6" t="n"/>
      <c r="K18" s="7">
        <f>IF(E18="","",IFERROR(VLOOKUP(E18,'Kursstamm'!$A$2:$D$111,4,FALSE),0))</f>
        <v/>
      </c>
      <c r="L18" s="7">
        <f>IF(A18="","",I18*J18)</f>
        <v/>
      </c>
      <c r="M18" s="7">
        <f>IF(A18="","",I18*K18)</f>
        <v/>
      </c>
      <c r="N18" s="7">
        <f>IF(A18="","",M18-L18)</f>
        <v/>
      </c>
      <c r="O18" s="8">
        <f>IF(A18="","",IFERROR(N18/L18,0))</f>
        <v/>
      </c>
      <c r="P18" s="8">
        <f>IF(A18="","",IFERROR(M18/SUM('Portfolio'!$M$2:$M$111),0))</f>
        <v/>
      </c>
      <c r="Q18" s="9">
        <f>IF(A18="","",IF(N18&gt;0,"Gewinn",IF(N18&lt;0,"Verlust","Unverändert")))</f>
        <v/>
      </c>
      <c r="R18" s="10" t="n"/>
    </row>
    <row r="19">
      <c r="A19" s="2" t="n"/>
      <c r="B19" s="3" t="n"/>
      <c r="C19" s="3" t="n"/>
      <c r="D19" s="3" t="n"/>
      <c r="E19" s="2" t="n"/>
      <c r="F19" s="2" t="n"/>
      <c r="G19" s="2" t="n"/>
      <c r="H19" s="4" t="n"/>
      <c r="I19" s="5" t="n"/>
      <c r="J19" s="6" t="n"/>
      <c r="K19" s="11">
        <f>IF(E19="","",IFERROR(VLOOKUP(E19,'Kursstamm'!$A$2:$D$111,4,FALSE),0))</f>
        <v/>
      </c>
      <c r="L19" s="11">
        <f>IF(A19="","",I19*J19)</f>
        <v/>
      </c>
      <c r="M19" s="11">
        <f>IF(A19="","",I19*K19)</f>
        <v/>
      </c>
      <c r="N19" s="11">
        <f>IF(A19="","",M19-L19)</f>
        <v/>
      </c>
      <c r="O19" s="12">
        <f>IF(A19="","",IFERROR(N19/L19,0))</f>
        <v/>
      </c>
      <c r="P19" s="12">
        <f>IF(A19="","",IFERROR(M19/SUM('Portfolio'!$M$2:$M$111),0))</f>
        <v/>
      </c>
      <c r="Q19" s="13">
        <f>IF(A19="","",IF(N19&gt;0,"Gewinn",IF(N19&lt;0,"Verlust","Unverändert")))</f>
        <v/>
      </c>
      <c r="R19" s="10" t="n"/>
    </row>
    <row r="20">
      <c r="A20" s="2" t="n"/>
      <c r="B20" s="3" t="n"/>
      <c r="C20" s="3" t="n"/>
      <c r="D20" s="3" t="n"/>
      <c r="E20" s="2" t="n"/>
      <c r="F20" s="2" t="n"/>
      <c r="G20" s="2" t="n"/>
      <c r="H20" s="4" t="n"/>
      <c r="I20" s="5" t="n"/>
      <c r="J20" s="6" t="n"/>
      <c r="K20" s="7">
        <f>IF(E20="","",IFERROR(VLOOKUP(E20,'Kursstamm'!$A$2:$D$111,4,FALSE),0))</f>
        <v/>
      </c>
      <c r="L20" s="7">
        <f>IF(A20="","",I20*J20)</f>
        <v/>
      </c>
      <c r="M20" s="7">
        <f>IF(A20="","",I20*K20)</f>
        <v/>
      </c>
      <c r="N20" s="7">
        <f>IF(A20="","",M20-L20)</f>
        <v/>
      </c>
      <c r="O20" s="8">
        <f>IF(A20="","",IFERROR(N20/L20,0))</f>
        <v/>
      </c>
      <c r="P20" s="8">
        <f>IF(A20="","",IFERROR(M20/SUM('Portfolio'!$M$2:$M$111),0))</f>
        <v/>
      </c>
      <c r="Q20" s="9">
        <f>IF(A20="","",IF(N20&gt;0,"Gewinn",IF(N20&lt;0,"Verlust","Unverändert")))</f>
        <v/>
      </c>
      <c r="R20" s="10" t="n"/>
    </row>
    <row r="21">
      <c r="A21" s="2" t="n"/>
      <c r="B21" s="3" t="n"/>
      <c r="C21" s="3" t="n"/>
      <c r="D21" s="3" t="n"/>
      <c r="E21" s="2" t="n"/>
      <c r="F21" s="2" t="n"/>
      <c r="G21" s="2" t="n"/>
      <c r="H21" s="4" t="n"/>
      <c r="I21" s="5" t="n"/>
      <c r="J21" s="6" t="n"/>
      <c r="K21" s="11">
        <f>IF(E21="","",IFERROR(VLOOKUP(E21,'Kursstamm'!$A$2:$D$111,4,FALSE),0))</f>
        <v/>
      </c>
      <c r="L21" s="11">
        <f>IF(A21="","",I21*J21)</f>
        <v/>
      </c>
      <c r="M21" s="11">
        <f>IF(A21="","",I21*K21)</f>
        <v/>
      </c>
      <c r="N21" s="11">
        <f>IF(A21="","",M21-L21)</f>
        <v/>
      </c>
      <c r="O21" s="12">
        <f>IF(A21="","",IFERROR(N21/L21,0))</f>
        <v/>
      </c>
      <c r="P21" s="12">
        <f>IF(A21="","",IFERROR(M21/SUM('Portfolio'!$M$2:$M$111),0))</f>
        <v/>
      </c>
      <c r="Q21" s="13">
        <f>IF(A21="","",IF(N21&gt;0,"Gewinn",IF(N21&lt;0,"Verlust","Unverändert")))</f>
        <v/>
      </c>
      <c r="R21" s="10" t="n"/>
    </row>
    <row r="22">
      <c r="A22" s="2" t="n"/>
      <c r="B22" s="3" t="n"/>
      <c r="C22" s="3" t="n"/>
      <c r="D22" s="3" t="n"/>
      <c r="E22" s="2" t="n"/>
      <c r="F22" s="2" t="n"/>
      <c r="G22" s="2" t="n"/>
      <c r="H22" s="4" t="n"/>
      <c r="I22" s="5" t="n"/>
      <c r="J22" s="6" t="n"/>
      <c r="K22" s="7">
        <f>IF(E22="","",IFERROR(VLOOKUP(E22,'Kursstamm'!$A$2:$D$111,4,FALSE),0))</f>
        <v/>
      </c>
      <c r="L22" s="7">
        <f>IF(A22="","",I22*J22)</f>
        <v/>
      </c>
      <c r="M22" s="7">
        <f>IF(A22="","",I22*K22)</f>
        <v/>
      </c>
      <c r="N22" s="7">
        <f>IF(A22="","",M22-L22)</f>
        <v/>
      </c>
      <c r="O22" s="8">
        <f>IF(A22="","",IFERROR(N22/L22,0))</f>
        <v/>
      </c>
      <c r="P22" s="8">
        <f>IF(A22="","",IFERROR(M22/SUM('Portfolio'!$M$2:$M$111),0))</f>
        <v/>
      </c>
      <c r="Q22" s="9">
        <f>IF(A22="","",IF(N22&gt;0,"Gewinn",IF(N22&lt;0,"Verlust","Unverändert")))</f>
        <v/>
      </c>
      <c r="R22" s="10" t="n"/>
    </row>
    <row r="23">
      <c r="A23" s="2" t="n"/>
      <c r="B23" s="3" t="n"/>
      <c r="C23" s="3" t="n"/>
      <c r="D23" s="3" t="n"/>
      <c r="E23" s="2" t="n"/>
      <c r="F23" s="2" t="n"/>
      <c r="G23" s="2" t="n"/>
      <c r="H23" s="4" t="n"/>
      <c r="I23" s="5" t="n"/>
      <c r="J23" s="6" t="n"/>
      <c r="K23" s="11">
        <f>IF(E23="","",IFERROR(VLOOKUP(E23,'Kursstamm'!$A$2:$D$111,4,FALSE),0))</f>
        <v/>
      </c>
      <c r="L23" s="11">
        <f>IF(A23="","",I23*J23)</f>
        <v/>
      </c>
      <c r="M23" s="11">
        <f>IF(A23="","",I23*K23)</f>
        <v/>
      </c>
      <c r="N23" s="11">
        <f>IF(A23="","",M23-L23)</f>
        <v/>
      </c>
      <c r="O23" s="12">
        <f>IF(A23="","",IFERROR(N23/L23,0))</f>
        <v/>
      </c>
      <c r="P23" s="12">
        <f>IF(A23="","",IFERROR(M23/SUM('Portfolio'!$M$2:$M$111),0))</f>
        <v/>
      </c>
      <c r="Q23" s="13">
        <f>IF(A23="","",IF(N23&gt;0,"Gewinn",IF(N23&lt;0,"Verlust","Unverändert")))</f>
        <v/>
      </c>
      <c r="R23" s="10" t="n"/>
    </row>
    <row r="24">
      <c r="A24" s="2" t="n"/>
      <c r="B24" s="3" t="n"/>
      <c r="C24" s="3" t="n"/>
      <c r="D24" s="3" t="n"/>
      <c r="E24" s="2" t="n"/>
      <c r="F24" s="2" t="n"/>
      <c r="G24" s="2" t="n"/>
      <c r="H24" s="4" t="n"/>
      <c r="I24" s="5" t="n"/>
      <c r="J24" s="6" t="n"/>
      <c r="K24" s="7">
        <f>IF(E24="","",IFERROR(VLOOKUP(E24,'Kursstamm'!$A$2:$D$111,4,FALSE),0))</f>
        <v/>
      </c>
      <c r="L24" s="7">
        <f>IF(A24="","",I24*J24)</f>
        <v/>
      </c>
      <c r="M24" s="7">
        <f>IF(A24="","",I24*K24)</f>
        <v/>
      </c>
      <c r="N24" s="7">
        <f>IF(A24="","",M24-L24)</f>
        <v/>
      </c>
      <c r="O24" s="8">
        <f>IF(A24="","",IFERROR(N24/L24,0))</f>
        <v/>
      </c>
      <c r="P24" s="8">
        <f>IF(A24="","",IFERROR(M24/SUM('Portfolio'!$M$2:$M$111),0))</f>
        <v/>
      </c>
      <c r="Q24" s="9">
        <f>IF(A24="","",IF(N24&gt;0,"Gewinn",IF(N24&lt;0,"Verlust","Unverändert")))</f>
        <v/>
      </c>
      <c r="R24" s="10" t="n"/>
    </row>
    <row r="25">
      <c r="A25" s="2" t="n"/>
      <c r="B25" s="3" t="n"/>
      <c r="C25" s="3" t="n"/>
      <c r="D25" s="3" t="n"/>
      <c r="E25" s="2" t="n"/>
      <c r="F25" s="2" t="n"/>
      <c r="G25" s="2" t="n"/>
      <c r="H25" s="4" t="n"/>
      <c r="I25" s="5" t="n"/>
      <c r="J25" s="6" t="n"/>
      <c r="K25" s="11">
        <f>IF(E25="","",IFERROR(VLOOKUP(E25,'Kursstamm'!$A$2:$D$111,4,FALSE),0))</f>
        <v/>
      </c>
      <c r="L25" s="11">
        <f>IF(A25="","",I25*J25)</f>
        <v/>
      </c>
      <c r="M25" s="11">
        <f>IF(A25="","",I25*K25)</f>
        <v/>
      </c>
      <c r="N25" s="11">
        <f>IF(A25="","",M25-L25)</f>
        <v/>
      </c>
      <c r="O25" s="12">
        <f>IF(A25="","",IFERROR(N25/L25,0))</f>
        <v/>
      </c>
      <c r="P25" s="12">
        <f>IF(A25="","",IFERROR(M25/SUM('Portfolio'!$M$2:$M$111),0))</f>
        <v/>
      </c>
      <c r="Q25" s="13">
        <f>IF(A25="","",IF(N25&gt;0,"Gewinn",IF(N25&lt;0,"Verlust","Unverändert")))</f>
        <v/>
      </c>
      <c r="R25" s="10" t="n"/>
    </row>
    <row r="26">
      <c r="A26" s="2" t="n"/>
      <c r="B26" s="3" t="n"/>
      <c r="C26" s="3" t="n"/>
      <c r="D26" s="3" t="n"/>
      <c r="E26" s="2" t="n"/>
      <c r="F26" s="2" t="n"/>
      <c r="G26" s="2" t="n"/>
      <c r="H26" s="4" t="n"/>
      <c r="I26" s="5" t="n"/>
      <c r="J26" s="6" t="n"/>
      <c r="K26" s="7">
        <f>IF(E26="","",IFERROR(VLOOKUP(E26,'Kursstamm'!$A$2:$D$111,4,FALSE),0))</f>
        <v/>
      </c>
      <c r="L26" s="7">
        <f>IF(A26="","",I26*J26)</f>
        <v/>
      </c>
      <c r="M26" s="7">
        <f>IF(A26="","",I26*K26)</f>
        <v/>
      </c>
      <c r="N26" s="7">
        <f>IF(A26="","",M26-L26)</f>
        <v/>
      </c>
      <c r="O26" s="8">
        <f>IF(A26="","",IFERROR(N26/L26,0))</f>
        <v/>
      </c>
      <c r="P26" s="8">
        <f>IF(A26="","",IFERROR(M26/SUM('Portfolio'!$M$2:$M$111),0))</f>
        <v/>
      </c>
      <c r="Q26" s="9">
        <f>IF(A26="","",IF(N26&gt;0,"Gewinn",IF(N26&lt;0,"Verlust","Unverändert")))</f>
        <v/>
      </c>
      <c r="R26" s="10" t="n"/>
    </row>
    <row r="27">
      <c r="A27" s="2" t="n"/>
      <c r="B27" s="3" t="n"/>
      <c r="C27" s="3" t="n"/>
      <c r="D27" s="3" t="n"/>
      <c r="E27" s="2" t="n"/>
      <c r="F27" s="2" t="n"/>
      <c r="G27" s="2" t="n"/>
      <c r="H27" s="4" t="n"/>
      <c r="I27" s="5" t="n"/>
      <c r="J27" s="6" t="n"/>
      <c r="K27" s="11">
        <f>IF(E27="","",IFERROR(VLOOKUP(E27,'Kursstamm'!$A$2:$D$111,4,FALSE),0))</f>
        <v/>
      </c>
      <c r="L27" s="11">
        <f>IF(A27="","",I27*J27)</f>
        <v/>
      </c>
      <c r="M27" s="11">
        <f>IF(A27="","",I27*K27)</f>
        <v/>
      </c>
      <c r="N27" s="11">
        <f>IF(A27="","",M27-L27)</f>
        <v/>
      </c>
      <c r="O27" s="12">
        <f>IF(A27="","",IFERROR(N27/L27,0))</f>
        <v/>
      </c>
      <c r="P27" s="12">
        <f>IF(A27="","",IFERROR(M27/SUM('Portfolio'!$M$2:$M$111),0))</f>
        <v/>
      </c>
      <c r="Q27" s="13">
        <f>IF(A27="","",IF(N27&gt;0,"Gewinn",IF(N27&lt;0,"Verlust","Unverändert")))</f>
        <v/>
      </c>
      <c r="R27" s="10" t="n"/>
    </row>
    <row r="28">
      <c r="A28" s="2" t="n"/>
      <c r="B28" s="3" t="n"/>
      <c r="C28" s="3" t="n"/>
      <c r="D28" s="3" t="n"/>
      <c r="E28" s="2" t="n"/>
      <c r="F28" s="2" t="n"/>
      <c r="G28" s="2" t="n"/>
      <c r="H28" s="4" t="n"/>
      <c r="I28" s="5" t="n"/>
      <c r="J28" s="6" t="n"/>
      <c r="K28" s="7">
        <f>IF(E28="","",IFERROR(VLOOKUP(E28,'Kursstamm'!$A$2:$D$111,4,FALSE),0))</f>
        <v/>
      </c>
      <c r="L28" s="7">
        <f>IF(A28="","",I28*J28)</f>
        <v/>
      </c>
      <c r="M28" s="7">
        <f>IF(A28="","",I28*K28)</f>
        <v/>
      </c>
      <c r="N28" s="7">
        <f>IF(A28="","",M28-L28)</f>
        <v/>
      </c>
      <c r="O28" s="8">
        <f>IF(A28="","",IFERROR(N28/L28,0))</f>
        <v/>
      </c>
      <c r="P28" s="8">
        <f>IF(A28="","",IFERROR(M28/SUM('Portfolio'!$M$2:$M$111),0))</f>
        <v/>
      </c>
      <c r="Q28" s="9">
        <f>IF(A28="","",IF(N28&gt;0,"Gewinn",IF(N28&lt;0,"Verlust","Unverändert")))</f>
        <v/>
      </c>
      <c r="R28" s="10" t="n"/>
    </row>
    <row r="29">
      <c r="A29" s="2" t="n"/>
      <c r="B29" s="3" t="n"/>
      <c r="C29" s="3" t="n"/>
      <c r="D29" s="3" t="n"/>
      <c r="E29" s="2" t="n"/>
      <c r="F29" s="2" t="n"/>
      <c r="G29" s="2" t="n"/>
      <c r="H29" s="4" t="n"/>
      <c r="I29" s="5" t="n"/>
      <c r="J29" s="6" t="n"/>
      <c r="K29" s="11">
        <f>IF(E29="","",IFERROR(VLOOKUP(E29,'Kursstamm'!$A$2:$D$111,4,FALSE),0))</f>
        <v/>
      </c>
      <c r="L29" s="11">
        <f>IF(A29="","",I29*J29)</f>
        <v/>
      </c>
      <c r="M29" s="11">
        <f>IF(A29="","",I29*K29)</f>
        <v/>
      </c>
      <c r="N29" s="11">
        <f>IF(A29="","",M29-L29)</f>
        <v/>
      </c>
      <c r="O29" s="12">
        <f>IF(A29="","",IFERROR(N29/L29,0))</f>
        <v/>
      </c>
      <c r="P29" s="12">
        <f>IF(A29="","",IFERROR(M29/SUM('Portfolio'!$M$2:$M$111),0))</f>
        <v/>
      </c>
      <c r="Q29" s="13">
        <f>IF(A29="","",IF(N29&gt;0,"Gewinn",IF(N29&lt;0,"Verlust","Unverändert")))</f>
        <v/>
      </c>
      <c r="R29" s="10" t="n"/>
    </row>
    <row r="30">
      <c r="A30" s="2" t="n"/>
      <c r="B30" s="3" t="n"/>
      <c r="C30" s="3" t="n"/>
      <c r="D30" s="3" t="n"/>
      <c r="E30" s="2" t="n"/>
      <c r="F30" s="2" t="n"/>
      <c r="G30" s="2" t="n"/>
      <c r="H30" s="4" t="n"/>
      <c r="I30" s="5" t="n"/>
      <c r="J30" s="6" t="n"/>
      <c r="K30" s="7">
        <f>IF(E30="","",IFERROR(VLOOKUP(E30,'Kursstamm'!$A$2:$D$111,4,FALSE),0))</f>
        <v/>
      </c>
      <c r="L30" s="7">
        <f>IF(A30="","",I30*J30)</f>
        <v/>
      </c>
      <c r="M30" s="7">
        <f>IF(A30="","",I30*K30)</f>
        <v/>
      </c>
      <c r="N30" s="7">
        <f>IF(A30="","",M30-L30)</f>
        <v/>
      </c>
      <c r="O30" s="8">
        <f>IF(A30="","",IFERROR(N30/L30,0))</f>
        <v/>
      </c>
      <c r="P30" s="8">
        <f>IF(A30="","",IFERROR(M30/SUM('Portfolio'!$M$2:$M$111),0))</f>
        <v/>
      </c>
      <c r="Q30" s="9">
        <f>IF(A30="","",IF(N30&gt;0,"Gewinn",IF(N30&lt;0,"Verlust","Unverändert")))</f>
        <v/>
      </c>
      <c r="R30" s="10" t="n"/>
    </row>
    <row r="31">
      <c r="A31" s="2" t="n"/>
      <c r="B31" s="3" t="n"/>
      <c r="C31" s="3" t="n"/>
      <c r="D31" s="3" t="n"/>
      <c r="E31" s="2" t="n"/>
      <c r="F31" s="2" t="n"/>
      <c r="G31" s="2" t="n"/>
      <c r="H31" s="4" t="n"/>
      <c r="I31" s="5" t="n"/>
      <c r="J31" s="6" t="n"/>
      <c r="K31" s="11">
        <f>IF(E31="","",IFERROR(VLOOKUP(E31,'Kursstamm'!$A$2:$D$111,4,FALSE),0))</f>
        <v/>
      </c>
      <c r="L31" s="11">
        <f>IF(A31="","",I31*J31)</f>
        <v/>
      </c>
      <c r="M31" s="11">
        <f>IF(A31="","",I31*K31)</f>
        <v/>
      </c>
      <c r="N31" s="11">
        <f>IF(A31="","",M31-L31)</f>
        <v/>
      </c>
      <c r="O31" s="12">
        <f>IF(A31="","",IFERROR(N31/L31,0))</f>
        <v/>
      </c>
      <c r="P31" s="12">
        <f>IF(A31="","",IFERROR(M31/SUM('Portfolio'!$M$2:$M$111),0))</f>
        <v/>
      </c>
      <c r="Q31" s="13">
        <f>IF(A31="","",IF(N31&gt;0,"Gewinn",IF(N31&lt;0,"Verlust","Unverändert")))</f>
        <v/>
      </c>
      <c r="R31" s="10" t="n"/>
    </row>
    <row r="32">
      <c r="A32" s="2" t="n"/>
      <c r="B32" s="3" t="n"/>
      <c r="C32" s="3" t="n"/>
      <c r="D32" s="3" t="n"/>
      <c r="E32" s="2" t="n"/>
      <c r="F32" s="2" t="n"/>
      <c r="G32" s="2" t="n"/>
      <c r="H32" s="4" t="n"/>
      <c r="I32" s="5" t="n"/>
      <c r="J32" s="6" t="n"/>
      <c r="K32" s="7">
        <f>IF(E32="","",IFERROR(VLOOKUP(E32,'Kursstamm'!$A$2:$D$111,4,FALSE),0))</f>
        <v/>
      </c>
      <c r="L32" s="7">
        <f>IF(A32="","",I32*J32)</f>
        <v/>
      </c>
      <c r="M32" s="7">
        <f>IF(A32="","",I32*K32)</f>
        <v/>
      </c>
      <c r="N32" s="7">
        <f>IF(A32="","",M32-L32)</f>
        <v/>
      </c>
      <c r="O32" s="8">
        <f>IF(A32="","",IFERROR(N32/L32,0))</f>
        <v/>
      </c>
      <c r="P32" s="8">
        <f>IF(A32="","",IFERROR(M32/SUM('Portfolio'!$M$2:$M$111),0))</f>
        <v/>
      </c>
      <c r="Q32" s="9">
        <f>IF(A32="","",IF(N32&gt;0,"Gewinn",IF(N32&lt;0,"Verlust","Unverändert")))</f>
        <v/>
      </c>
      <c r="R32" s="10" t="n"/>
    </row>
    <row r="33">
      <c r="A33" s="2" t="n"/>
      <c r="B33" s="3" t="n"/>
      <c r="C33" s="3" t="n"/>
      <c r="D33" s="3" t="n"/>
      <c r="E33" s="2" t="n"/>
      <c r="F33" s="2" t="n"/>
      <c r="G33" s="2" t="n"/>
      <c r="H33" s="4" t="n"/>
      <c r="I33" s="5" t="n"/>
      <c r="J33" s="6" t="n"/>
      <c r="K33" s="11">
        <f>IF(E33="","",IFERROR(VLOOKUP(E33,'Kursstamm'!$A$2:$D$111,4,FALSE),0))</f>
        <v/>
      </c>
      <c r="L33" s="11">
        <f>IF(A33="","",I33*J33)</f>
        <v/>
      </c>
      <c r="M33" s="11">
        <f>IF(A33="","",I33*K33)</f>
        <v/>
      </c>
      <c r="N33" s="11">
        <f>IF(A33="","",M33-L33)</f>
        <v/>
      </c>
      <c r="O33" s="12">
        <f>IF(A33="","",IFERROR(N33/L33,0))</f>
        <v/>
      </c>
      <c r="P33" s="12">
        <f>IF(A33="","",IFERROR(M33/SUM('Portfolio'!$M$2:$M$111),0))</f>
        <v/>
      </c>
      <c r="Q33" s="13">
        <f>IF(A33="","",IF(N33&gt;0,"Gewinn",IF(N33&lt;0,"Verlust","Unverändert")))</f>
        <v/>
      </c>
      <c r="R33" s="10" t="n"/>
    </row>
    <row r="34">
      <c r="A34" s="2" t="n"/>
      <c r="B34" s="3" t="n"/>
      <c r="C34" s="3" t="n"/>
      <c r="D34" s="3" t="n"/>
      <c r="E34" s="2" t="n"/>
      <c r="F34" s="2" t="n"/>
      <c r="G34" s="2" t="n"/>
      <c r="H34" s="4" t="n"/>
      <c r="I34" s="5" t="n"/>
      <c r="J34" s="6" t="n"/>
      <c r="K34" s="7">
        <f>IF(E34="","",IFERROR(VLOOKUP(E34,'Kursstamm'!$A$2:$D$111,4,FALSE),0))</f>
        <v/>
      </c>
      <c r="L34" s="7">
        <f>IF(A34="","",I34*J34)</f>
        <v/>
      </c>
      <c r="M34" s="7">
        <f>IF(A34="","",I34*K34)</f>
        <v/>
      </c>
      <c r="N34" s="7">
        <f>IF(A34="","",M34-L34)</f>
        <v/>
      </c>
      <c r="O34" s="8">
        <f>IF(A34="","",IFERROR(N34/L34,0))</f>
        <v/>
      </c>
      <c r="P34" s="8">
        <f>IF(A34="","",IFERROR(M34/SUM('Portfolio'!$M$2:$M$111),0))</f>
        <v/>
      </c>
      <c r="Q34" s="9">
        <f>IF(A34="","",IF(N34&gt;0,"Gewinn",IF(N34&lt;0,"Verlust","Unverändert")))</f>
        <v/>
      </c>
      <c r="R34" s="10" t="n"/>
    </row>
    <row r="35">
      <c r="A35" s="2" t="n"/>
      <c r="B35" s="3" t="n"/>
      <c r="C35" s="3" t="n"/>
      <c r="D35" s="3" t="n"/>
      <c r="E35" s="2" t="n"/>
      <c r="F35" s="2" t="n"/>
      <c r="G35" s="2" t="n"/>
      <c r="H35" s="4" t="n"/>
      <c r="I35" s="5" t="n"/>
      <c r="J35" s="6" t="n"/>
      <c r="K35" s="11">
        <f>IF(E35="","",IFERROR(VLOOKUP(E35,'Kursstamm'!$A$2:$D$111,4,FALSE),0))</f>
        <v/>
      </c>
      <c r="L35" s="11">
        <f>IF(A35="","",I35*J35)</f>
        <v/>
      </c>
      <c r="M35" s="11">
        <f>IF(A35="","",I35*K35)</f>
        <v/>
      </c>
      <c r="N35" s="11">
        <f>IF(A35="","",M35-L35)</f>
        <v/>
      </c>
      <c r="O35" s="12">
        <f>IF(A35="","",IFERROR(N35/L35,0))</f>
        <v/>
      </c>
      <c r="P35" s="12">
        <f>IF(A35="","",IFERROR(M35/SUM('Portfolio'!$M$2:$M$111),0))</f>
        <v/>
      </c>
      <c r="Q35" s="13">
        <f>IF(A35="","",IF(N35&gt;0,"Gewinn",IF(N35&lt;0,"Verlust","Unverändert")))</f>
        <v/>
      </c>
      <c r="R35" s="10" t="n"/>
    </row>
    <row r="36">
      <c r="A36" s="2" t="n"/>
      <c r="B36" s="3" t="n"/>
      <c r="C36" s="3" t="n"/>
      <c r="D36" s="3" t="n"/>
      <c r="E36" s="2" t="n"/>
      <c r="F36" s="2" t="n"/>
      <c r="G36" s="2" t="n"/>
      <c r="H36" s="4" t="n"/>
      <c r="I36" s="5" t="n"/>
      <c r="J36" s="6" t="n"/>
      <c r="K36" s="7">
        <f>IF(E36="","",IFERROR(VLOOKUP(E36,'Kursstamm'!$A$2:$D$111,4,FALSE),0))</f>
        <v/>
      </c>
      <c r="L36" s="7">
        <f>IF(A36="","",I36*J36)</f>
        <v/>
      </c>
      <c r="M36" s="7">
        <f>IF(A36="","",I36*K36)</f>
        <v/>
      </c>
      <c r="N36" s="7">
        <f>IF(A36="","",M36-L36)</f>
        <v/>
      </c>
      <c r="O36" s="8">
        <f>IF(A36="","",IFERROR(N36/L36,0))</f>
        <v/>
      </c>
      <c r="P36" s="8">
        <f>IF(A36="","",IFERROR(M36/SUM('Portfolio'!$M$2:$M$111),0))</f>
        <v/>
      </c>
      <c r="Q36" s="9">
        <f>IF(A36="","",IF(N36&gt;0,"Gewinn",IF(N36&lt;0,"Verlust","Unverändert")))</f>
        <v/>
      </c>
      <c r="R36" s="10" t="n"/>
    </row>
    <row r="37">
      <c r="A37" s="2" t="n"/>
      <c r="B37" s="3" t="n"/>
      <c r="C37" s="3" t="n"/>
      <c r="D37" s="3" t="n"/>
      <c r="E37" s="2" t="n"/>
      <c r="F37" s="2" t="n"/>
      <c r="G37" s="2" t="n"/>
      <c r="H37" s="4" t="n"/>
      <c r="I37" s="5" t="n"/>
      <c r="J37" s="6" t="n"/>
      <c r="K37" s="11">
        <f>IF(E37="","",IFERROR(VLOOKUP(E37,'Kursstamm'!$A$2:$D$111,4,FALSE),0))</f>
        <v/>
      </c>
      <c r="L37" s="11">
        <f>IF(A37="","",I37*J37)</f>
        <v/>
      </c>
      <c r="M37" s="11">
        <f>IF(A37="","",I37*K37)</f>
        <v/>
      </c>
      <c r="N37" s="11">
        <f>IF(A37="","",M37-L37)</f>
        <v/>
      </c>
      <c r="O37" s="12">
        <f>IF(A37="","",IFERROR(N37/L37,0))</f>
        <v/>
      </c>
      <c r="P37" s="12">
        <f>IF(A37="","",IFERROR(M37/SUM('Portfolio'!$M$2:$M$111),0))</f>
        <v/>
      </c>
      <c r="Q37" s="13">
        <f>IF(A37="","",IF(N37&gt;0,"Gewinn",IF(N37&lt;0,"Verlust","Unverändert")))</f>
        <v/>
      </c>
      <c r="R37" s="10" t="n"/>
    </row>
    <row r="38">
      <c r="A38" s="2" t="n"/>
      <c r="B38" s="3" t="n"/>
      <c r="C38" s="3" t="n"/>
      <c r="D38" s="3" t="n"/>
      <c r="E38" s="2" t="n"/>
      <c r="F38" s="2" t="n"/>
      <c r="G38" s="2" t="n"/>
      <c r="H38" s="4" t="n"/>
      <c r="I38" s="5" t="n"/>
      <c r="J38" s="6" t="n"/>
      <c r="K38" s="7">
        <f>IF(E38="","",IFERROR(VLOOKUP(E38,'Kursstamm'!$A$2:$D$111,4,FALSE),0))</f>
        <v/>
      </c>
      <c r="L38" s="7">
        <f>IF(A38="","",I38*J38)</f>
        <v/>
      </c>
      <c r="M38" s="7">
        <f>IF(A38="","",I38*K38)</f>
        <v/>
      </c>
      <c r="N38" s="7">
        <f>IF(A38="","",M38-L38)</f>
        <v/>
      </c>
      <c r="O38" s="8">
        <f>IF(A38="","",IFERROR(N38/L38,0))</f>
        <v/>
      </c>
      <c r="P38" s="8">
        <f>IF(A38="","",IFERROR(M38/SUM('Portfolio'!$M$2:$M$111),0))</f>
        <v/>
      </c>
      <c r="Q38" s="9">
        <f>IF(A38="","",IF(N38&gt;0,"Gewinn",IF(N38&lt;0,"Verlust","Unverändert")))</f>
        <v/>
      </c>
      <c r="R38" s="10" t="n"/>
    </row>
    <row r="39">
      <c r="A39" s="2" t="n"/>
      <c r="B39" s="3" t="n"/>
      <c r="C39" s="3" t="n"/>
      <c r="D39" s="3" t="n"/>
      <c r="E39" s="2" t="n"/>
      <c r="F39" s="2" t="n"/>
      <c r="G39" s="2" t="n"/>
      <c r="H39" s="4" t="n"/>
      <c r="I39" s="5" t="n"/>
      <c r="J39" s="6" t="n"/>
      <c r="K39" s="11">
        <f>IF(E39="","",IFERROR(VLOOKUP(E39,'Kursstamm'!$A$2:$D$111,4,FALSE),0))</f>
        <v/>
      </c>
      <c r="L39" s="11">
        <f>IF(A39="","",I39*J39)</f>
        <v/>
      </c>
      <c r="M39" s="11">
        <f>IF(A39="","",I39*K39)</f>
        <v/>
      </c>
      <c r="N39" s="11">
        <f>IF(A39="","",M39-L39)</f>
        <v/>
      </c>
      <c r="O39" s="12">
        <f>IF(A39="","",IFERROR(N39/L39,0))</f>
        <v/>
      </c>
      <c r="P39" s="12">
        <f>IF(A39="","",IFERROR(M39/SUM('Portfolio'!$M$2:$M$111),0))</f>
        <v/>
      </c>
      <c r="Q39" s="13">
        <f>IF(A39="","",IF(N39&gt;0,"Gewinn",IF(N39&lt;0,"Verlust","Unverändert")))</f>
        <v/>
      </c>
      <c r="R39" s="10" t="n"/>
    </row>
    <row r="40">
      <c r="A40" s="2" t="n"/>
      <c r="B40" s="3" t="n"/>
      <c r="C40" s="3" t="n"/>
      <c r="D40" s="3" t="n"/>
      <c r="E40" s="2" t="n"/>
      <c r="F40" s="2" t="n"/>
      <c r="G40" s="2" t="n"/>
      <c r="H40" s="4" t="n"/>
      <c r="I40" s="5" t="n"/>
      <c r="J40" s="6" t="n"/>
      <c r="K40" s="7">
        <f>IF(E40="","",IFERROR(VLOOKUP(E40,'Kursstamm'!$A$2:$D$111,4,FALSE),0))</f>
        <v/>
      </c>
      <c r="L40" s="7">
        <f>IF(A40="","",I40*J40)</f>
        <v/>
      </c>
      <c r="M40" s="7">
        <f>IF(A40="","",I40*K40)</f>
        <v/>
      </c>
      <c r="N40" s="7">
        <f>IF(A40="","",M40-L40)</f>
        <v/>
      </c>
      <c r="O40" s="8">
        <f>IF(A40="","",IFERROR(N40/L40,0))</f>
        <v/>
      </c>
      <c r="P40" s="8">
        <f>IF(A40="","",IFERROR(M40/SUM('Portfolio'!$M$2:$M$111),0))</f>
        <v/>
      </c>
      <c r="Q40" s="9">
        <f>IF(A40="","",IF(N40&gt;0,"Gewinn",IF(N40&lt;0,"Verlust","Unverändert")))</f>
        <v/>
      </c>
      <c r="R40" s="10" t="n"/>
    </row>
    <row r="41">
      <c r="A41" s="2" t="n"/>
      <c r="B41" s="3" t="n"/>
      <c r="C41" s="3" t="n"/>
      <c r="D41" s="3" t="n"/>
      <c r="E41" s="2" t="n"/>
      <c r="F41" s="2" t="n"/>
      <c r="G41" s="2" t="n"/>
      <c r="H41" s="4" t="n"/>
      <c r="I41" s="5" t="n"/>
      <c r="J41" s="6" t="n"/>
      <c r="K41" s="11">
        <f>IF(E41="","",IFERROR(VLOOKUP(E41,'Kursstamm'!$A$2:$D$111,4,FALSE),0))</f>
        <v/>
      </c>
      <c r="L41" s="11">
        <f>IF(A41="","",I41*J41)</f>
        <v/>
      </c>
      <c r="M41" s="11">
        <f>IF(A41="","",I41*K41)</f>
        <v/>
      </c>
      <c r="N41" s="11">
        <f>IF(A41="","",M41-L41)</f>
        <v/>
      </c>
      <c r="O41" s="12">
        <f>IF(A41="","",IFERROR(N41/L41,0))</f>
        <v/>
      </c>
      <c r="P41" s="12">
        <f>IF(A41="","",IFERROR(M41/SUM('Portfolio'!$M$2:$M$111),0))</f>
        <v/>
      </c>
      <c r="Q41" s="13">
        <f>IF(A41="","",IF(N41&gt;0,"Gewinn",IF(N41&lt;0,"Verlust","Unverändert")))</f>
        <v/>
      </c>
      <c r="R41" s="10" t="n"/>
    </row>
    <row r="42">
      <c r="A42" s="2" t="n"/>
      <c r="B42" s="3" t="n"/>
      <c r="C42" s="3" t="n"/>
      <c r="D42" s="3" t="n"/>
      <c r="E42" s="2" t="n"/>
      <c r="F42" s="2" t="n"/>
      <c r="G42" s="2" t="n"/>
      <c r="H42" s="4" t="n"/>
      <c r="I42" s="5" t="n"/>
      <c r="J42" s="6" t="n"/>
      <c r="K42" s="7">
        <f>IF(E42="","",IFERROR(VLOOKUP(E42,'Kursstamm'!$A$2:$D$111,4,FALSE),0))</f>
        <v/>
      </c>
      <c r="L42" s="7">
        <f>IF(A42="","",I42*J42)</f>
        <v/>
      </c>
      <c r="M42" s="7">
        <f>IF(A42="","",I42*K42)</f>
        <v/>
      </c>
      <c r="N42" s="7">
        <f>IF(A42="","",M42-L42)</f>
        <v/>
      </c>
      <c r="O42" s="8">
        <f>IF(A42="","",IFERROR(N42/L42,0))</f>
        <v/>
      </c>
      <c r="P42" s="8">
        <f>IF(A42="","",IFERROR(M42/SUM('Portfolio'!$M$2:$M$111),0))</f>
        <v/>
      </c>
      <c r="Q42" s="9">
        <f>IF(A42="","",IF(N42&gt;0,"Gewinn",IF(N42&lt;0,"Verlust","Unverändert")))</f>
        <v/>
      </c>
      <c r="R42" s="10" t="n"/>
    </row>
    <row r="43">
      <c r="A43" s="2" t="n"/>
      <c r="B43" s="3" t="n"/>
      <c r="C43" s="3" t="n"/>
      <c r="D43" s="3" t="n"/>
      <c r="E43" s="2" t="n"/>
      <c r="F43" s="2" t="n"/>
      <c r="G43" s="2" t="n"/>
      <c r="H43" s="4" t="n"/>
      <c r="I43" s="5" t="n"/>
      <c r="J43" s="6" t="n"/>
      <c r="K43" s="11">
        <f>IF(E43="","",IFERROR(VLOOKUP(E43,'Kursstamm'!$A$2:$D$111,4,FALSE),0))</f>
        <v/>
      </c>
      <c r="L43" s="11">
        <f>IF(A43="","",I43*J43)</f>
        <v/>
      </c>
      <c r="M43" s="11">
        <f>IF(A43="","",I43*K43)</f>
        <v/>
      </c>
      <c r="N43" s="11">
        <f>IF(A43="","",M43-L43)</f>
        <v/>
      </c>
      <c r="O43" s="12">
        <f>IF(A43="","",IFERROR(N43/L43,0))</f>
        <v/>
      </c>
      <c r="P43" s="12">
        <f>IF(A43="","",IFERROR(M43/SUM('Portfolio'!$M$2:$M$111),0))</f>
        <v/>
      </c>
      <c r="Q43" s="13">
        <f>IF(A43="","",IF(N43&gt;0,"Gewinn",IF(N43&lt;0,"Verlust","Unverändert")))</f>
        <v/>
      </c>
      <c r="R43" s="10" t="n"/>
    </row>
    <row r="44">
      <c r="A44" s="2" t="n"/>
      <c r="B44" s="3" t="n"/>
      <c r="C44" s="3" t="n"/>
      <c r="D44" s="3" t="n"/>
      <c r="E44" s="2" t="n"/>
      <c r="F44" s="2" t="n"/>
      <c r="G44" s="2" t="n"/>
      <c r="H44" s="4" t="n"/>
      <c r="I44" s="5" t="n"/>
      <c r="J44" s="6" t="n"/>
      <c r="K44" s="7">
        <f>IF(E44="","",IFERROR(VLOOKUP(E44,'Kursstamm'!$A$2:$D$111,4,FALSE),0))</f>
        <v/>
      </c>
      <c r="L44" s="7">
        <f>IF(A44="","",I44*J44)</f>
        <v/>
      </c>
      <c r="M44" s="7">
        <f>IF(A44="","",I44*K44)</f>
        <v/>
      </c>
      <c r="N44" s="7">
        <f>IF(A44="","",M44-L44)</f>
        <v/>
      </c>
      <c r="O44" s="8">
        <f>IF(A44="","",IFERROR(N44/L44,0))</f>
        <v/>
      </c>
      <c r="P44" s="8">
        <f>IF(A44="","",IFERROR(M44/SUM('Portfolio'!$M$2:$M$111),0))</f>
        <v/>
      </c>
      <c r="Q44" s="9">
        <f>IF(A44="","",IF(N44&gt;0,"Gewinn",IF(N44&lt;0,"Verlust","Unverändert")))</f>
        <v/>
      </c>
      <c r="R44" s="10" t="n"/>
    </row>
    <row r="45">
      <c r="A45" s="2" t="n"/>
      <c r="B45" s="3" t="n"/>
      <c r="C45" s="3" t="n"/>
      <c r="D45" s="3" t="n"/>
      <c r="E45" s="2" t="n"/>
      <c r="F45" s="2" t="n"/>
      <c r="G45" s="2" t="n"/>
      <c r="H45" s="4" t="n"/>
      <c r="I45" s="5" t="n"/>
      <c r="J45" s="6" t="n"/>
      <c r="K45" s="11">
        <f>IF(E45="","",IFERROR(VLOOKUP(E45,'Kursstamm'!$A$2:$D$111,4,FALSE),0))</f>
        <v/>
      </c>
      <c r="L45" s="11">
        <f>IF(A45="","",I45*J45)</f>
        <v/>
      </c>
      <c r="M45" s="11">
        <f>IF(A45="","",I45*K45)</f>
        <v/>
      </c>
      <c r="N45" s="11">
        <f>IF(A45="","",M45-L45)</f>
        <v/>
      </c>
      <c r="O45" s="12">
        <f>IF(A45="","",IFERROR(N45/L45,0))</f>
        <v/>
      </c>
      <c r="P45" s="12">
        <f>IF(A45="","",IFERROR(M45/SUM('Portfolio'!$M$2:$M$111),0))</f>
        <v/>
      </c>
      <c r="Q45" s="13">
        <f>IF(A45="","",IF(N45&gt;0,"Gewinn",IF(N45&lt;0,"Verlust","Unverändert")))</f>
        <v/>
      </c>
      <c r="R45" s="10" t="n"/>
    </row>
    <row r="46">
      <c r="A46" s="2" t="n"/>
      <c r="B46" s="3" t="n"/>
      <c r="C46" s="3" t="n"/>
      <c r="D46" s="3" t="n"/>
      <c r="E46" s="2" t="n"/>
      <c r="F46" s="2" t="n"/>
      <c r="G46" s="2" t="n"/>
      <c r="H46" s="4" t="n"/>
      <c r="I46" s="5" t="n"/>
      <c r="J46" s="6" t="n"/>
      <c r="K46" s="7">
        <f>IF(E46="","",IFERROR(VLOOKUP(E46,'Kursstamm'!$A$2:$D$111,4,FALSE),0))</f>
        <v/>
      </c>
      <c r="L46" s="7">
        <f>IF(A46="","",I46*J46)</f>
        <v/>
      </c>
      <c r="M46" s="7">
        <f>IF(A46="","",I46*K46)</f>
        <v/>
      </c>
      <c r="N46" s="7">
        <f>IF(A46="","",M46-L46)</f>
        <v/>
      </c>
      <c r="O46" s="8">
        <f>IF(A46="","",IFERROR(N46/L46,0))</f>
        <v/>
      </c>
      <c r="P46" s="8">
        <f>IF(A46="","",IFERROR(M46/SUM('Portfolio'!$M$2:$M$111),0))</f>
        <v/>
      </c>
      <c r="Q46" s="9">
        <f>IF(A46="","",IF(N46&gt;0,"Gewinn",IF(N46&lt;0,"Verlust","Unverändert")))</f>
        <v/>
      </c>
      <c r="R46" s="10" t="n"/>
    </row>
    <row r="47">
      <c r="A47" s="2" t="n"/>
      <c r="B47" s="3" t="n"/>
      <c r="C47" s="3" t="n"/>
      <c r="D47" s="3" t="n"/>
      <c r="E47" s="2" t="n"/>
      <c r="F47" s="2" t="n"/>
      <c r="G47" s="2" t="n"/>
      <c r="H47" s="4" t="n"/>
      <c r="I47" s="5" t="n"/>
      <c r="J47" s="6" t="n"/>
      <c r="K47" s="11">
        <f>IF(E47="","",IFERROR(VLOOKUP(E47,'Kursstamm'!$A$2:$D$111,4,FALSE),0))</f>
        <v/>
      </c>
      <c r="L47" s="11">
        <f>IF(A47="","",I47*J47)</f>
        <v/>
      </c>
      <c r="M47" s="11">
        <f>IF(A47="","",I47*K47)</f>
        <v/>
      </c>
      <c r="N47" s="11">
        <f>IF(A47="","",M47-L47)</f>
        <v/>
      </c>
      <c r="O47" s="12">
        <f>IF(A47="","",IFERROR(N47/L47,0))</f>
        <v/>
      </c>
      <c r="P47" s="12">
        <f>IF(A47="","",IFERROR(M47/SUM('Portfolio'!$M$2:$M$111),0))</f>
        <v/>
      </c>
      <c r="Q47" s="13">
        <f>IF(A47="","",IF(N47&gt;0,"Gewinn",IF(N47&lt;0,"Verlust","Unverändert")))</f>
        <v/>
      </c>
      <c r="R47" s="10" t="n"/>
    </row>
    <row r="48">
      <c r="A48" s="2" t="n"/>
      <c r="B48" s="3" t="n"/>
      <c r="C48" s="3" t="n"/>
      <c r="D48" s="3" t="n"/>
      <c r="E48" s="2" t="n"/>
      <c r="F48" s="2" t="n"/>
      <c r="G48" s="2" t="n"/>
      <c r="H48" s="4" t="n"/>
      <c r="I48" s="5" t="n"/>
      <c r="J48" s="6" t="n"/>
      <c r="K48" s="7">
        <f>IF(E48="","",IFERROR(VLOOKUP(E48,'Kursstamm'!$A$2:$D$111,4,FALSE),0))</f>
        <v/>
      </c>
      <c r="L48" s="7">
        <f>IF(A48="","",I48*J48)</f>
        <v/>
      </c>
      <c r="M48" s="7">
        <f>IF(A48="","",I48*K48)</f>
        <v/>
      </c>
      <c r="N48" s="7">
        <f>IF(A48="","",M48-L48)</f>
        <v/>
      </c>
      <c r="O48" s="8">
        <f>IF(A48="","",IFERROR(N48/L48,0))</f>
        <v/>
      </c>
      <c r="P48" s="8">
        <f>IF(A48="","",IFERROR(M48/SUM('Portfolio'!$M$2:$M$111),0))</f>
        <v/>
      </c>
      <c r="Q48" s="9">
        <f>IF(A48="","",IF(N48&gt;0,"Gewinn",IF(N48&lt;0,"Verlust","Unverändert")))</f>
        <v/>
      </c>
      <c r="R48" s="10" t="n"/>
    </row>
    <row r="49">
      <c r="A49" s="2" t="n"/>
      <c r="B49" s="3" t="n"/>
      <c r="C49" s="3" t="n"/>
      <c r="D49" s="3" t="n"/>
      <c r="E49" s="2" t="n"/>
      <c r="F49" s="2" t="n"/>
      <c r="G49" s="2" t="n"/>
      <c r="H49" s="4" t="n"/>
      <c r="I49" s="5" t="n"/>
      <c r="J49" s="6" t="n"/>
      <c r="K49" s="11">
        <f>IF(E49="","",IFERROR(VLOOKUP(E49,'Kursstamm'!$A$2:$D$111,4,FALSE),0))</f>
        <v/>
      </c>
      <c r="L49" s="11">
        <f>IF(A49="","",I49*J49)</f>
        <v/>
      </c>
      <c r="M49" s="11">
        <f>IF(A49="","",I49*K49)</f>
        <v/>
      </c>
      <c r="N49" s="11">
        <f>IF(A49="","",M49-L49)</f>
        <v/>
      </c>
      <c r="O49" s="12">
        <f>IF(A49="","",IFERROR(N49/L49,0))</f>
        <v/>
      </c>
      <c r="P49" s="12">
        <f>IF(A49="","",IFERROR(M49/SUM('Portfolio'!$M$2:$M$111),0))</f>
        <v/>
      </c>
      <c r="Q49" s="13">
        <f>IF(A49="","",IF(N49&gt;0,"Gewinn",IF(N49&lt;0,"Verlust","Unverändert")))</f>
        <v/>
      </c>
      <c r="R49" s="10" t="n"/>
    </row>
    <row r="50">
      <c r="A50" s="2" t="n"/>
      <c r="B50" s="3" t="n"/>
      <c r="C50" s="3" t="n"/>
      <c r="D50" s="3" t="n"/>
      <c r="E50" s="2" t="n"/>
      <c r="F50" s="2" t="n"/>
      <c r="G50" s="2" t="n"/>
      <c r="H50" s="4" t="n"/>
      <c r="I50" s="5" t="n"/>
      <c r="J50" s="6" t="n"/>
      <c r="K50" s="7">
        <f>IF(E50="","",IFERROR(VLOOKUP(E50,'Kursstamm'!$A$2:$D$111,4,FALSE),0))</f>
        <v/>
      </c>
      <c r="L50" s="7">
        <f>IF(A50="","",I50*J50)</f>
        <v/>
      </c>
      <c r="M50" s="7">
        <f>IF(A50="","",I50*K50)</f>
        <v/>
      </c>
      <c r="N50" s="7">
        <f>IF(A50="","",M50-L50)</f>
        <v/>
      </c>
      <c r="O50" s="8">
        <f>IF(A50="","",IFERROR(N50/L50,0))</f>
        <v/>
      </c>
      <c r="P50" s="8">
        <f>IF(A50="","",IFERROR(M50/SUM('Portfolio'!$M$2:$M$111),0))</f>
        <v/>
      </c>
      <c r="Q50" s="9">
        <f>IF(A50="","",IF(N50&gt;0,"Gewinn",IF(N50&lt;0,"Verlust","Unverändert")))</f>
        <v/>
      </c>
      <c r="R50" s="10" t="n"/>
    </row>
    <row r="51">
      <c r="A51" s="2" t="n"/>
      <c r="B51" s="3" t="n"/>
      <c r="C51" s="3" t="n"/>
      <c r="D51" s="3" t="n"/>
      <c r="E51" s="2" t="n"/>
      <c r="F51" s="2" t="n"/>
      <c r="G51" s="2" t="n"/>
      <c r="H51" s="4" t="n"/>
      <c r="I51" s="5" t="n"/>
      <c r="J51" s="6" t="n"/>
      <c r="K51" s="11">
        <f>IF(E51="","",IFERROR(VLOOKUP(E51,'Kursstamm'!$A$2:$D$111,4,FALSE),0))</f>
        <v/>
      </c>
      <c r="L51" s="11">
        <f>IF(A51="","",I51*J51)</f>
        <v/>
      </c>
      <c r="M51" s="11">
        <f>IF(A51="","",I51*K51)</f>
        <v/>
      </c>
      <c r="N51" s="11">
        <f>IF(A51="","",M51-L51)</f>
        <v/>
      </c>
      <c r="O51" s="12">
        <f>IF(A51="","",IFERROR(N51/L51,0))</f>
        <v/>
      </c>
      <c r="P51" s="12">
        <f>IF(A51="","",IFERROR(M51/SUM('Portfolio'!$M$2:$M$111),0))</f>
        <v/>
      </c>
      <c r="Q51" s="13">
        <f>IF(A51="","",IF(N51&gt;0,"Gewinn",IF(N51&lt;0,"Verlust","Unverändert")))</f>
        <v/>
      </c>
      <c r="R51" s="10" t="n"/>
    </row>
    <row r="52">
      <c r="A52" s="2" t="n"/>
      <c r="B52" s="3" t="n"/>
      <c r="C52" s="3" t="n"/>
      <c r="D52" s="3" t="n"/>
      <c r="E52" s="2" t="n"/>
      <c r="F52" s="2" t="n"/>
      <c r="G52" s="2" t="n"/>
      <c r="H52" s="4" t="n"/>
      <c r="I52" s="5" t="n"/>
      <c r="J52" s="6" t="n"/>
      <c r="K52" s="7">
        <f>IF(E52="","",IFERROR(VLOOKUP(E52,'Kursstamm'!$A$2:$D$111,4,FALSE),0))</f>
        <v/>
      </c>
      <c r="L52" s="7">
        <f>IF(A52="","",I52*J52)</f>
        <v/>
      </c>
      <c r="M52" s="7">
        <f>IF(A52="","",I52*K52)</f>
        <v/>
      </c>
      <c r="N52" s="7">
        <f>IF(A52="","",M52-L52)</f>
        <v/>
      </c>
      <c r="O52" s="8">
        <f>IF(A52="","",IFERROR(N52/L52,0))</f>
        <v/>
      </c>
      <c r="P52" s="8">
        <f>IF(A52="","",IFERROR(M52/SUM('Portfolio'!$M$2:$M$111),0))</f>
        <v/>
      </c>
      <c r="Q52" s="9">
        <f>IF(A52="","",IF(N52&gt;0,"Gewinn",IF(N52&lt;0,"Verlust","Unverändert")))</f>
        <v/>
      </c>
      <c r="R52" s="10" t="n"/>
    </row>
    <row r="53">
      <c r="A53" s="2" t="n"/>
      <c r="B53" s="3" t="n"/>
      <c r="C53" s="3" t="n"/>
      <c r="D53" s="3" t="n"/>
      <c r="E53" s="2" t="n"/>
      <c r="F53" s="2" t="n"/>
      <c r="G53" s="2" t="n"/>
      <c r="H53" s="4" t="n"/>
      <c r="I53" s="5" t="n"/>
      <c r="J53" s="6" t="n"/>
      <c r="K53" s="11">
        <f>IF(E53="","",IFERROR(VLOOKUP(E53,'Kursstamm'!$A$2:$D$111,4,FALSE),0))</f>
        <v/>
      </c>
      <c r="L53" s="11">
        <f>IF(A53="","",I53*J53)</f>
        <v/>
      </c>
      <c r="M53" s="11">
        <f>IF(A53="","",I53*K53)</f>
        <v/>
      </c>
      <c r="N53" s="11">
        <f>IF(A53="","",M53-L53)</f>
        <v/>
      </c>
      <c r="O53" s="12">
        <f>IF(A53="","",IFERROR(N53/L53,0))</f>
        <v/>
      </c>
      <c r="P53" s="12">
        <f>IF(A53="","",IFERROR(M53/SUM('Portfolio'!$M$2:$M$111),0))</f>
        <v/>
      </c>
      <c r="Q53" s="13">
        <f>IF(A53="","",IF(N53&gt;0,"Gewinn",IF(N53&lt;0,"Verlust","Unverändert")))</f>
        <v/>
      </c>
      <c r="R53" s="10" t="n"/>
    </row>
    <row r="54">
      <c r="A54" s="2" t="n"/>
      <c r="B54" s="3" t="n"/>
      <c r="C54" s="3" t="n"/>
      <c r="D54" s="3" t="n"/>
      <c r="E54" s="2" t="n"/>
      <c r="F54" s="2" t="n"/>
      <c r="G54" s="2" t="n"/>
      <c r="H54" s="4" t="n"/>
      <c r="I54" s="5" t="n"/>
      <c r="J54" s="6" t="n"/>
      <c r="K54" s="7">
        <f>IF(E54="","",IFERROR(VLOOKUP(E54,'Kursstamm'!$A$2:$D$111,4,FALSE),0))</f>
        <v/>
      </c>
      <c r="L54" s="7">
        <f>IF(A54="","",I54*J54)</f>
        <v/>
      </c>
      <c r="M54" s="7">
        <f>IF(A54="","",I54*K54)</f>
        <v/>
      </c>
      <c r="N54" s="7">
        <f>IF(A54="","",M54-L54)</f>
        <v/>
      </c>
      <c r="O54" s="8">
        <f>IF(A54="","",IFERROR(N54/L54,0))</f>
        <v/>
      </c>
      <c r="P54" s="8">
        <f>IF(A54="","",IFERROR(M54/SUM('Portfolio'!$M$2:$M$111),0))</f>
        <v/>
      </c>
      <c r="Q54" s="9">
        <f>IF(A54="","",IF(N54&gt;0,"Gewinn",IF(N54&lt;0,"Verlust","Unverändert")))</f>
        <v/>
      </c>
      <c r="R54" s="10" t="n"/>
    </row>
    <row r="55">
      <c r="A55" s="2" t="n"/>
      <c r="B55" s="3" t="n"/>
      <c r="C55" s="3" t="n"/>
      <c r="D55" s="3" t="n"/>
      <c r="E55" s="2" t="n"/>
      <c r="F55" s="2" t="n"/>
      <c r="G55" s="2" t="n"/>
      <c r="H55" s="4" t="n"/>
      <c r="I55" s="5" t="n"/>
      <c r="J55" s="6" t="n"/>
      <c r="K55" s="11">
        <f>IF(E55="","",IFERROR(VLOOKUP(E55,'Kursstamm'!$A$2:$D$111,4,FALSE),0))</f>
        <v/>
      </c>
      <c r="L55" s="11">
        <f>IF(A55="","",I55*J55)</f>
        <v/>
      </c>
      <c r="M55" s="11">
        <f>IF(A55="","",I55*K55)</f>
        <v/>
      </c>
      <c r="N55" s="11">
        <f>IF(A55="","",M55-L55)</f>
        <v/>
      </c>
      <c r="O55" s="12">
        <f>IF(A55="","",IFERROR(N55/L55,0))</f>
        <v/>
      </c>
      <c r="P55" s="12">
        <f>IF(A55="","",IFERROR(M55/SUM('Portfolio'!$M$2:$M$111),0))</f>
        <v/>
      </c>
      <c r="Q55" s="13">
        <f>IF(A55="","",IF(N55&gt;0,"Gewinn",IF(N55&lt;0,"Verlust","Unverändert")))</f>
        <v/>
      </c>
      <c r="R55" s="10" t="n"/>
    </row>
    <row r="56">
      <c r="A56" s="2" t="n"/>
      <c r="B56" s="3" t="n"/>
      <c r="C56" s="3" t="n"/>
      <c r="D56" s="3" t="n"/>
      <c r="E56" s="2" t="n"/>
      <c r="F56" s="2" t="n"/>
      <c r="G56" s="2" t="n"/>
      <c r="H56" s="4" t="n"/>
      <c r="I56" s="5" t="n"/>
      <c r="J56" s="6" t="n"/>
      <c r="K56" s="7">
        <f>IF(E56="","",IFERROR(VLOOKUP(E56,'Kursstamm'!$A$2:$D$111,4,FALSE),0))</f>
        <v/>
      </c>
      <c r="L56" s="7">
        <f>IF(A56="","",I56*J56)</f>
        <v/>
      </c>
      <c r="M56" s="7">
        <f>IF(A56="","",I56*K56)</f>
        <v/>
      </c>
      <c r="N56" s="7">
        <f>IF(A56="","",M56-L56)</f>
        <v/>
      </c>
      <c r="O56" s="8">
        <f>IF(A56="","",IFERROR(N56/L56,0))</f>
        <v/>
      </c>
      <c r="P56" s="8">
        <f>IF(A56="","",IFERROR(M56/SUM('Portfolio'!$M$2:$M$111),0))</f>
        <v/>
      </c>
      <c r="Q56" s="9">
        <f>IF(A56="","",IF(N56&gt;0,"Gewinn",IF(N56&lt;0,"Verlust","Unverändert")))</f>
        <v/>
      </c>
      <c r="R56" s="10" t="n"/>
    </row>
    <row r="57">
      <c r="A57" s="2" t="n"/>
      <c r="B57" s="3" t="n"/>
      <c r="C57" s="3" t="n"/>
      <c r="D57" s="3" t="n"/>
      <c r="E57" s="2" t="n"/>
      <c r="F57" s="2" t="n"/>
      <c r="G57" s="2" t="n"/>
      <c r="H57" s="4" t="n"/>
      <c r="I57" s="5" t="n"/>
      <c r="J57" s="6" t="n"/>
      <c r="K57" s="11">
        <f>IF(E57="","",IFERROR(VLOOKUP(E57,'Kursstamm'!$A$2:$D$111,4,FALSE),0))</f>
        <v/>
      </c>
      <c r="L57" s="11">
        <f>IF(A57="","",I57*J57)</f>
        <v/>
      </c>
      <c r="M57" s="11">
        <f>IF(A57="","",I57*K57)</f>
        <v/>
      </c>
      <c r="N57" s="11">
        <f>IF(A57="","",M57-L57)</f>
        <v/>
      </c>
      <c r="O57" s="12">
        <f>IF(A57="","",IFERROR(N57/L57,0))</f>
        <v/>
      </c>
      <c r="P57" s="12">
        <f>IF(A57="","",IFERROR(M57/SUM('Portfolio'!$M$2:$M$111),0))</f>
        <v/>
      </c>
      <c r="Q57" s="13">
        <f>IF(A57="","",IF(N57&gt;0,"Gewinn",IF(N57&lt;0,"Verlust","Unverändert")))</f>
        <v/>
      </c>
      <c r="R57" s="10" t="n"/>
    </row>
    <row r="58">
      <c r="A58" s="2" t="n"/>
      <c r="B58" s="3" t="n"/>
      <c r="C58" s="3" t="n"/>
      <c r="D58" s="3" t="n"/>
      <c r="E58" s="2" t="n"/>
      <c r="F58" s="2" t="n"/>
      <c r="G58" s="2" t="n"/>
      <c r="H58" s="4" t="n"/>
      <c r="I58" s="5" t="n"/>
      <c r="J58" s="6" t="n"/>
      <c r="K58" s="7">
        <f>IF(E58="","",IFERROR(VLOOKUP(E58,'Kursstamm'!$A$2:$D$111,4,FALSE),0))</f>
        <v/>
      </c>
      <c r="L58" s="7">
        <f>IF(A58="","",I58*J58)</f>
        <v/>
      </c>
      <c r="M58" s="7">
        <f>IF(A58="","",I58*K58)</f>
        <v/>
      </c>
      <c r="N58" s="7">
        <f>IF(A58="","",M58-L58)</f>
        <v/>
      </c>
      <c r="O58" s="8">
        <f>IF(A58="","",IFERROR(N58/L58,0))</f>
        <v/>
      </c>
      <c r="P58" s="8">
        <f>IF(A58="","",IFERROR(M58/SUM('Portfolio'!$M$2:$M$111),0))</f>
        <v/>
      </c>
      <c r="Q58" s="9">
        <f>IF(A58="","",IF(N58&gt;0,"Gewinn",IF(N58&lt;0,"Verlust","Unverändert")))</f>
        <v/>
      </c>
      <c r="R58" s="10" t="n"/>
    </row>
    <row r="59">
      <c r="A59" s="2" t="n"/>
      <c r="B59" s="3" t="n"/>
      <c r="C59" s="3" t="n"/>
      <c r="D59" s="3" t="n"/>
      <c r="E59" s="2" t="n"/>
      <c r="F59" s="2" t="n"/>
      <c r="G59" s="2" t="n"/>
      <c r="H59" s="4" t="n"/>
      <c r="I59" s="5" t="n"/>
      <c r="J59" s="6" t="n"/>
      <c r="K59" s="11">
        <f>IF(E59="","",IFERROR(VLOOKUP(E59,'Kursstamm'!$A$2:$D$111,4,FALSE),0))</f>
        <v/>
      </c>
      <c r="L59" s="11">
        <f>IF(A59="","",I59*J59)</f>
        <v/>
      </c>
      <c r="M59" s="11">
        <f>IF(A59="","",I59*K59)</f>
        <v/>
      </c>
      <c r="N59" s="11">
        <f>IF(A59="","",M59-L59)</f>
        <v/>
      </c>
      <c r="O59" s="12">
        <f>IF(A59="","",IFERROR(N59/L59,0))</f>
        <v/>
      </c>
      <c r="P59" s="12">
        <f>IF(A59="","",IFERROR(M59/SUM('Portfolio'!$M$2:$M$111),0))</f>
        <v/>
      </c>
      <c r="Q59" s="13">
        <f>IF(A59="","",IF(N59&gt;0,"Gewinn",IF(N59&lt;0,"Verlust","Unverändert")))</f>
        <v/>
      </c>
      <c r="R59" s="10" t="n"/>
    </row>
    <row r="60">
      <c r="A60" s="2" t="n"/>
      <c r="B60" s="3" t="n"/>
      <c r="C60" s="3" t="n"/>
      <c r="D60" s="3" t="n"/>
      <c r="E60" s="2" t="n"/>
      <c r="F60" s="2" t="n"/>
      <c r="G60" s="2" t="n"/>
      <c r="H60" s="4" t="n"/>
      <c r="I60" s="5" t="n"/>
      <c r="J60" s="6" t="n"/>
      <c r="K60" s="7">
        <f>IF(E60="","",IFERROR(VLOOKUP(E60,'Kursstamm'!$A$2:$D$111,4,FALSE),0))</f>
        <v/>
      </c>
      <c r="L60" s="7">
        <f>IF(A60="","",I60*J60)</f>
        <v/>
      </c>
      <c r="M60" s="7">
        <f>IF(A60="","",I60*K60)</f>
        <v/>
      </c>
      <c r="N60" s="7">
        <f>IF(A60="","",M60-L60)</f>
        <v/>
      </c>
      <c r="O60" s="8">
        <f>IF(A60="","",IFERROR(N60/L60,0))</f>
        <v/>
      </c>
      <c r="P60" s="8">
        <f>IF(A60="","",IFERROR(M60/SUM('Portfolio'!$M$2:$M$111),0))</f>
        <v/>
      </c>
      <c r="Q60" s="9">
        <f>IF(A60="","",IF(N60&gt;0,"Gewinn",IF(N60&lt;0,"Verlust","Unverändert")))</f>
        <v/>
      </c>
      <c r="R60" s="10" t="n"/>
    </row>
    <row r="61">
      <c r="A61" s="2" t="n"/>
      <c r="B61" s="3" t="n"/>
      <c r="C61" s="3" t="n"/>
      <c r="D61" s="3" t="n"/>
      <c r="E61" s="2" t="n"/>
      <c r="F61" s="2" t="n"/>
      <c r="G61" s="2" t="n"/>
      <c r="H61" s="4" t="n"/>
      <c r="I61" s="5" t="n"/>
      <c r="J61" s="6" t="n"/>
      <c r="K61" s="11">
        <f>IF(E61="","",IFERROR(VLOOKUP(E61,'Kursstamm'!$A$2:$D$111,4,FALSE),0))</f>
        <v/>
      </c>
      <c r="L61" s="11">
        <f>IF(A61="","",I61*J61)</f>
        <v/>
      </c>
      <c r="M61" s="11">
        <f>IF(A61="","",I61*K61)</f>
        <v/>
      </c>
      <c r="N61" s="11">
        <f>IF(A61="","",M61-L61)</f>
        <v/>
      </c>
      <c r="O61" s="12">
        <f>IF(A61="","",IFERROR(N61/L61,0))</f>
        <v/>
      </c>
      <c r="P61" s="12">
        <f>IF(A61="","",IFERROR(M61/SUM('Portfolio'!$M$2:$M$111),0))</f>
        <v/>
      </c>
      <c r="Q61" s="13">
        <f>IF(A61="","",IF(N61&gt;0,"Gewinn",IF(N61&lt;0,"Verlust","Unverändert")))</f>
        <v/>
      </c>
      <c r="R61" s="10" t="n"/>
    </row>
    <row r="62">
      <c r="A62" s="2" t="n"/>
      <c r="B62" s="3" t="n"/>
      <c r="C62" s="3" t="n"/>
      <c r="D62" s="3" t="n"/>
      <c r="E62" s="2" t="n"/>
      <c r="F62" s="2" t="n"/>
      <c r="G62" s="2" t="n"/>
      <c r="H62" s="4" t="n"/>
      <c r="I62" s="5" t="n"/>
      <c r="J62" s="6" t="n"/>
      <c r="K62" s="7">
        <f>IF(E62="","",IFERROR(VLOOKUP(E62,'Kursstamm'!$A$2:$D$111,4,FALSE),0))</f>
        <v/>
      </c>
      <c r="L62" s="7">
        <f>IF(A62="","",I62*J62)</f>
        <v/>
      </c>
      <c r="M62" s="7">
        <f>IF(A62="","",I62*K62)</f>
        <v/>
      </c>
      <c r="N62" s="7">
        <f>IF(A62="","",M62-L62)</f>
        <v/>
      </c>
      <c r="O62" s="8">
        <f>IF(A62="","",IFERROR(N62/L62,0))</f>
        <v/>
      </c>
      <c r="P62" s="8">
        <f>IF(A62="","",IFERROR(M62/SUM('Portfolio'!$M$2:$M$111),0))</f>
        <v/>
      </c>
      <c r="Q62" s="9">
        <f>IF(A62="","",IF(N62&gt;0,"Gewinn",IF(N62&lt;0,"Verlust","Unverändert")))</f>
        <v/>
      </c>
      <c r="R62" s="10" t="n"/>
    </row>
    <row r="63">
      <c r="A63" s="2" t="n"/>
      <c r="B63" s="3" t="n"/>
      <c r="C63" s="3" t="n"/>
      <c r="D63" s="3" t="n"/>
      <c r="E63" s="2" t="n"/>
      <c r="F63" s="2" t="n"/>
      <c r="G63" s="2" t="n"/>
      <c r="H63" s="4" t="n"/>
      <c r="I63" s="5" t="n"/>
      <c r="J63" s="6" t="n"/>
      <c r="K63" s="11">
        <f>IF(E63="","",IFERROR(VLOOKUP(E63,'Kursstamm'!$A$2:$D$111,4,FALSE),0))</f>
        <v/>
      </c>
      <c r="L63" s="11">
        <f>IF(A63="","",I63*J63)</f>
        <v/>
      </c>
      <c r="M63" s="11">
        <f>IF(A63="","",I63*K63)</f>
        <v/>
      </c>
      <c r="N63" s="11">
        <f>IF(A63="","",M63-L63)</f>
        <v/>
      </c>
      <c r="O63" s="12">
        <f>IF(A63="","",IFERROR(N63/L63,0))</f>
        <v/>
      </c>
      <c r="P63" s="12">
        <f>IF(A63="","",IFERROR(M63/SUM('Portfolio'!$M$2:$M$111),0))</f>
        <v/>
      </c>
      <c r="Q63" s="13">
        <f>IF(A63="","",IF(N63&gt;0,"Gewinn",IF(N63&lt;0,"Verlust","Unverändert")))</f>
        <v/>
      </c>
      <c r="R63" s="10" t="n"/>
    </row>
    <row r="64">
      <c r="A64" s="2" t="n"/>
      <c r="B64" s="3" t="n"/>
      <c r="C64" s="3" t="n"/>
      <c r="D64" s="3" t="n"/>
      <c r="E64" s="2" t="n"/>
      <c r="F64" s="2" t="n"/>
      <c r="G64" s="2" t="n"/>
      <c r="H64" s="4" t="n"/>
      <c r="I64" s="5" t="n"/>
      <c r="J64" s="6" t="n"/>
      <c r="K64" s="7">
        <f>IF(E64="","",IFERROR(VLOOKUP(E64,'Kursstamm'!$A$2:$D$111,4,FALSE),0))</f>
        <v/>
      </c>
      <c r="L64" s="7">
        <f>IF(A64="","",I64*J64)</f>
        <v/>
      </c>
      <c r="M64" s="7">
        <f>IF(A64="","",I64*K64)</f>
        <v/>
      </c>
      <c r="N64" s="7">
        <f>IF(A64="","",M64-L64)</f>
        <v/>
      </c>
      <c r="O64" s="8">
        <f>IF(A64="","",IFERROR(N64/L64,0))</f>
        <v/>
      </c>
      <c r="P64" s="8">
        <f>IF(A64="","",IFERROR(M64/SUM('Portfolio'!$M$2:$M$111),0))</f>
        <v/>
      </c>
      <c r="Q64" s="9">
        <f>IF(A64="","",IF(N64&gt;0,"Gewinn",IF(N64&lt;0,"Verlust","Unverändert")))</f>
        <v/>
      </c>
      <c r="R64" s="10" t="n"/>
    </row>
    <row r="65">
      <c r="A65" s="2" t="n"/>
      <c r="B65" s="3" t="n"/>
      <c r="C65" s="3" t="n"/>
      <c r="D65" s="3" t="n"/>
      <c r="E65" s="2" t="n"/>
      <c r="F65" s="2" t="n"/>
      <c r="G65" s="2" t="n"/>
      <c r="H65" s="4" t="n"/>
      <c r="I65" s="5" t="n"/>
      <c r="J65" s="6" t="n"/>
      <c r="K65" s="11">
        <f>IF(E65="","",IFERROR(VLOOKUP(E65,'Kursstamm'!$A$2:$D$111,4,FALSE),0))</f>
        <v/>
      </c>
      <c r="L65" s="11">
        <f>IF(A65="","",I65*J65)</f>
        <v/>
      </c>
      <c r="M65" s="11">
        <f>IF(A65="","",I65*K65)</f>
        <v/>
      </c>
      <c r="N65" s="11">
        <f>IF(A65="","",M65-L65)</f>
        <v/>
      </c>
      <c r="O65" s="12">
        <f>IF(A65="","",IFERROR(N65/L65,0))</f>
        <v/>
      </c>
      <c r="P65" s="12">
        <f>IF(A65="","",IFERROR(M65/SUM('Portfolio'!$M$2:$M$111),0))</f>
        <v/>
      </c>
      <c r="Q65" s="13">
        <f>IF(A65="","",IF(N65&gt;0,"Gewinn",IF(N65&lt;0,"Verlust","Unverändert")))</f>
        <v/>
      </c>
      <c r="R65" s="10" t="n"/>
    </row>
    <row r="66">
      <c r="A66" s="2" t="n"/>
      <c r="B66" s="3" t="n"/>
      <c r="C66" s="3" t="n"/>
      <c r="D66" s="3" t="n"/>
      <c r="E66" s="2" t="n"/>
      <c r="F66" s="2" t="n"/>
      <c r="G66" s="2" t="n"/>
      <c r="H66" s="4" t="n"/>
      <c r="I66" s="5" t="n"/>
      <c r="J66" s="6" t="n"/>
      <c r="K66" s="7">
        <f>IF(E66="","",IFERROR(VLOOKUP(E66,'Kursstamm'!$A$2:$D$111,4,FALSE),0))</f>
        <v/>
      </c>
      <c r="L66" s="7">
        <f>IF(A66="","",I66*J66)</f>
        <v/>
      </c>
      <c r="M66" s="7">
        <f>IF(A66="","",I66*K66)</f>
        <v/>
      </c>
      <c r="N66" s="7">
        <f>IF(A66="","",M66-L66)</f>
        <v/>
      </c>
      <c r="O66" s="8">
        <f>IF(A66="","",IFERROR(N66/L66,0))</f>
        <v/>
      </c>
      <c r="P66" s="8">
        <f>IF(A66="","",IFERROR(M66/SUM('Portfolio'!$M$2:$M$111),0))</f>
        <v/>
      </c>
      <c r="Q66" s="9">
        <f>IF(A66="","",IF(N66&gt;0,"Gewinn",IF(N66&lt;0,"Verlust","Unverändert")))</f>
        <v/>
      </c>
      <c r="R66" s="10" t="n"/>
    </row>
    <row r="67">
      <c r="A67" s="2" t="n"/>
      <c r="B67" s="3" t="n"/>
      <c r="C67" s="3" t="n"/>
      <c r="D67" s="3" t="n"/>
      <c r="E67" s="2" t="n"/>
      <c r="F67" s="2" t="n"/>
      <c r="G67" s="2" t="n"/>
      <c r="H67" s="4" t="n"/>
      <c r="I67" s="5" t="n"/>
      <c r="J67" s="6" t="n"/>
      <c r="K67" s="11">
        <f>IF(E67="","",IFERROR(VLOOKUP(E67,'Kursstamm'!$A$2:$D$111,4,FALSE),0))</f>
        <v/>
      </c>
      <c r="L67" s="11">
        <f>IF(A67="","",I67*J67)</f>
        <v/>
      </c>
      <c r="M67" s="11">
        <f>IF(A67="","",I67*K67)</f>
        <v/>
      </c>
      <c r="N67" s="11">
        <f>IF(A67="","",M67-L67)</f>
        <v/>
      </c>
      <c r="O67" s="12">
        <f>IF(A67="","",IFERROR(N67/L67,0))</f>
        <v/>
      </c>
      <c r="P67" s="12">
        <f>IF(A67="","",IFERROR(M67/SUM('Portfolio'!$M$2:$M$111),0))</f>
        <v/>
      </c>
      <c r="Q67" s="13">
        <f>IF(A67="","",IF(N67&gt;0,"Gewinn",IF(N67&lt;0,"Verlust","Unverändert")))</f>
        <v/>
      </c>
      <c r="R67" s="10" t="n"/>
    </row>
    <row r="68">
      <c r="A68" s="2" t="n"/>
      <c r="B68" s="3" t="n"/>
      <c r="C68" s="3" t="n"/>
      <c r="D68" s="3" t="n"/>
      <c r="E68" s="2" t="n"/>
      <c r="F68" s="2" t="n"/>
      <c r="G68" s="2" t="n"/>
      <c r="H68" s="4" t="n"/>
      <c r="I68" s="5" t="n"/>
      <c r="J68" s="6" t="n"/>
      <c r="K68" s="7">
        <f>IF(E68="","",IFERROR(VLOOKUP(E68,'Kursstamm'!$A$2:$D$111,4,FALSE),0))</f>
        <v/>
      </c>
      <c r="L68" s="7">
        <f>IF(A68="","",I68*J68)</f>
        <v/>
      </c>
      <c r="M68" s="7">
        <f>IF(A68="","",I68*K68)</f>
        <v/>
      </c>
      <c r="N68" s="7">
        <f>IF(A68="","",M68-L68)</f>
        <v/>
      </c>
      <c r="O68" s="8">
        <f>IF(A68="","",IFERROR(N68/L68,0))</f>
        <v/>
      </c>
      <c r="P68" s="8">
        <f>IF(A68="","",IFERROR(M68/SUM('Portfolio'!$M$2:$M$111),0))</f>
        <v/>
      </c>
      <c r="Q68" s="9">
        <f>IF(A68="","",IF(N68&gt;0,"Gewinn",IF(N68&lt;0,"Verlust","Unverändert")))</f>
        <v/>
      </c>
      <c r="R68" s="10" t="n"/>
    </row>
    <row r="69">
      <c r="A69" s="2" t="n"/>
      <c r="B69" s="3" t="n"/>
      <c r="C69" s="3" t="n"/>
      <c r="D69" s="3" t="n"/>
      <c r="E69" s="2" t="n"/>
      <c r="F69" s="2" t="n"/>
      <c r="G69" s="2" t="n"/>
      <c r="H69" s="4" t="n"/>
      <c r="I69" s="5" t="n"/>
      <c r="J69" s="6" t="n"/>
      <c r="K69" s="11">
        <f>IF(E69="","",IFERROR(VLOOKUP(E69,'Kursstamm'!$A$2:$D$111,4,FALSE),0))</f>
        <v/>
      </c>
      <c r="L69" s="11">
        <f>IF(A69="","",I69*J69)</f>
        <v/>
      </c>
      <c r="M69" s="11">
        <f>IF(A69="","",I69*K69)</f>
        <v/>
      </c>
      <c r="N69" s="11">
        <f>IF(A69="","",M69-L69)</f>
        <v/>
      </c>
      <c r="O69" s="12">
        <f>IF(A69="","",IFERROR(N69/L69,0))</f>
        <v/>
      </c>
      <c r="P69" s="12">
        <f>IF(A69="","",IFERROR(M69/SUM('Portfolio'!$M$2:$M$111),0))</f>
        <v/>
      </c>
      <c r="Q69" s="13">
        <f>IF(A69="","",IF(N69&gt;0,"Gewinn",IF(N69&lt;0,"Verlust","Unverändert")))</f>
        <v/>
      </c>
      <c r="R69" s="10" t="n"/>
    </row>
    <row r="70">
      <c r="A70" s="2" t="n"/>
      <c r="B70" s="3" t="n"/>
      <c r="C70" s="3" t="n"/>
      <c r="D70" s="3" t="n"/>
      <c r="E70" s="2" t="n"/>
      <c r="F70" s="2" t="n"/>
      <c r="G70" s="2" t="n"/>
      <c r="H70" s="4" t="n"/>
      <c r="I70" s="5" t="n"/>
      <c r="J70" s="6" t="n"/>
      <c r="K70" s="7">
        <f>IF(E70="","",IFERROR(VLOOKUP(E70,'Kursstamm'!$A$2:$D$111,4,FALSE),0))</f>
        <v/>
      </c>
      <c r="L70" s="7">
        <f>IF(A70="","",I70*J70)</f>
        <v/>
      </c>
      <c r="M70" s="7">
        <f>IF(A70="","",I70*K70)</f>
        <v/>
      </c>
      <c r="N70" s="7">
        <f>IF(A70="","",M70-L70)</f>
        <v/>
      </c>
      <c r="O70" s="8">
        <f>IF(A70="","",IFERROR(N70/L70,0))</f>
        <v/>
      </c>
      <c r="P70" s="8">
        <f>IF(A70="","",IFERROR(M70/SUM('Portfolio'!$M$2:$M$111),0))</f>
        <v/>
      </c>
      <c r="Q70" s="9">
        <f>IF(A70="","",IF(N70&gt;0,"Gewinn",IF(N70&lt;0,"Verlust","Unverändert")))</f>
        <v/>
      </c>
      <c r="R70" s="10" t="n"/>
    </row>
    <row r="71">
      <c r="A71" s="2" t="n"/>
      <c r="B71" s="3" t="n"/>
      <c r="C71" s="3" t="n"/>
      <c r="D71" s="3" t="n"/>
      <c r="E71" s="2" t="n"/>
      <c r="F71" s="2" t="n"/>
      <c r="G71" s="2" t="n"/>
      <c r="H71" s="4" t="n"/>
      <c r="I71" s="5" t="n"/>
      <c r="J71" s="6" t="n"/>
      <c r="K71" s="11">
        <f>IF(E71="","",IFERROR(VLOOKUP(E71,'Kursstamm'!$A$2:$D$111,4,FALSE),0))</f>
        <v/>
      </c>
      <c r="L71" s="11">
        <f>IF(A71="","",I71*J71)</f>
        <v/>
      </c>
      <c r="M71" s="11">
        <f>IF(A71="","",I71*K71)</f>
        <v/>
      </c>
      <c r="N71" s="11">
        <f>IF(A71="","",M71-L71)</f>
        <v/>
      </c>
      <c r="O71" s="12">
        <f>IF(A71="","",IFERROR(N71/L71,0))</f>
        <v/>
      </c>
      <c r="P71" s="12">
        <f>IF(A71="","",IFERROR(M71/SUM('Portfolio'!$M$2:$M$111),0))</f>
        <v/>
      </c>
      <c r="Q71" s="13">
        <f>IF(A71="","",IF(N71&gt;0,"Gewinn",IF(N71&lt;0,"Verlust","Unverändert")))</f>
        <v/>
      </c>
      <c r="R71" s="10" t="n"/>
    </row>
    <row r="72">
      <c r="A72" s="2" t="n"/>
      <c r="B72" s="3" t="n"/>
      <c r="C72" s="3" t="n"/>
      <c r="D72" s="3" t="n"/>
      <c r="E72" s="2" t="n"/>
      <c r="F72" s="2" t="n"/>
      <c r="G72" s="2" t="n"/>
      <c r="H72" s="4" t="n"/>
      <c r="I72" s="5" t="n"/>
      <c r="J72" s="6" t="n"/>
      <c r="K72" s="7">
        <f>IF(E72="","",IFERROR(VLOOKUP(E72,'Kursstamm'!$A$2:$D$111,4,FALSE),0))</f>
        <v/>
      </c>
      <c r="L72" s="7">
        <f>IF(A72="","",I72*J72)</f>
        <v/>
      </c>
      <c r="M72" s="7">
        <f>IF(A72="","",I72*K72)</f>
        <v/>
      </c>
      <c r="N72" s="7">
        <f>IF(A72="","",M72-L72)</f>
        <v/>
      </c>
      <c r="O72" s="8">
        <f>IF(A72="","",IFERROR(N72/L72,0))</f>
        <v/>
      </c>
      <c r="P72" s="8">
        <f>IF(A72="","",IFERROR(M72/SUM('Portfolio'!$M$2:$M$111),0))</f>
        <v/>
      </c>
      <c r="Q72" s="9">
        <f>IF(A72="","",IF(N72&gt;0,"Gewinn",IF(N72&lt;0,"Verlust","Unverändert")))</f>
        <v/>
      </c>
      <c r="R72" s="10" t="n"/>
    </row>
    <row r="73">
      <c r="A73" s="2" t="n"/>
      <c r="B73" s="3" t="n"/>
      <c r="C73" s="3" t="n"/>
      <c r="D73" s="3" t="n"/>
      <c r="E73" s="2" t="n"/>
      <c r="F73" s="2" t="n"/>
      <c r="G73" s="2" t="n"/>
      <c r="H73" s="4" t="n"/>
      <c r="I73" s="5" t="n"/>
      <c r="J73" s="6" t="n"/>
      <c r="K73" s="11">
        <f>IF(E73="","",IFERROR(VLOOKUP(E73,'Kursstamm'!$A$2:$D$111,4,FALSE),0))</f>
        <v/>
      </c>
      <c r="L73" s="11">
        <f>IF(A73="","",I73*J73)</f>
        <v/>
      </c>
      <c r="M73" s="11">
        <f>IF(A73="","",I73*K73)</f>
        <v/>
      </c>
      <c r="N73" s="11">
        <f>IF(A73="","",M73-L73)</f>
        <v/>
      </c>
      <c r="O73" s="12">
        <f>IF(A73="","",IFERROR(N73/L73,0))</f>
        <v/>
      </c>
      <c r="P73" s="12">
        <f>IF(A73="","",IFERROR(M73/SUM('Portfolio'!$M$2:$M$111),0))</f>
        <v/>
      </c>
      <c r="Q73" s="13">
        <f>IF(A73="","",IF(N73&gt;0,"Gewinn",IF(N73&lt;0,"Verlust","Unverändert")))</f>
        <v/>
      </c>
      <c r="R73" s="10" t="n"/>
    </row>
    <row r="74">
      <c r="A74" s="2" t="n"/>
      <c r="B74" s="3" t="n"/>
      <c r="C74" s="3" t="n"/>
      <c r="D74" s="3" t="n"/>
      <c r="E74" s="2" t="n"/>
      <c r="F74" s="2" t="n"/>
      <c r="G74" s="2" t="n"/>
      <c r="H74" s="4" t="n"/>
      <c r="I74" s="5" t="n"/>
      <c r="J74" s="6" t="n"/>
      <c r="K74" s="7">
        <f>IF(E74="","",IFERROR(VLOOKUP(E74,'Kursstamm'!$A$2:$D$111,4,FALSE),0))</f>
        <v/>
      </c>
      <c r="L74" s="7">
        <f>IF(A74="","",I74*J74)</f>
        <v/>
      </c>
      <c r="M74" s="7">
        <f>IF(A74="","",I74*K74)</f>
        <v/>
      </c>
      <c r="N74" s="7">
        <f>IF(A74="","",M74-L74)</f>
        <v/>
      </c>
      <c r="O74" s="8">
        <f>IF(A74="","",IFERROR(N74/L74,0))</f>
        <v/>
      </c>
      <c r="P74" s="8">
        <f>IF(A74="","",IFERROR(M74/SUM('Portfolio'!$M$2:$M$111),0))</f>
        <v/>
      </c>
      <c r="Q74" s="9">
        <f>IF(A74="","",IF(N74&gt;0,"Gewinn",IF(N74&lt;0,"Verlust","Unverändert")))</f>
        <v/>
      </c>
      <c r="R74" s="10" t="n"/>
    </row>
    <row r="75">
      <c r="A75" s="2" t="n"/>
      <c r="B75" s="3" t="n"/>
      <c r="C75" s="3" t="n"/>
      <c r="D75" s="3" t="n"/>
      <c r="E75" s="2" t="n"/>
      <c r="F75" s="2" t="n"/>
      <c r="G75" s="2" t="n"/>
      <c r="H75" s="4" t="n"/>
      <c r="I75" s="5" t="n"/>
      <c r="J75" s="6" t="n"/>
      <c r="K75" s="11">
        <f>IF(E75="","",IFERROR(VLOOKUP(E75,'Kursstamm'!$A$2:$D$111,4,FALSE),0))</f>
        <v/>
      </c>
      <c r="L75" s="11">
        <f>IF(A75="","",I75*J75)</f>
        <v/>
      </c>
      <c r="M75" s="11">
        <f>IF(A75="","",I75*K75)</f>
        <v/>
      </c>
      <c r="N75" s="11">
        <f>IF(A75="","",M75-L75)</f>
        <v/>
      </c>
      <c r="O75" s="12">
        <f>IF(A75="","",IFERROR(N75/L75,0))</f>
        <v/>
      </c>
      <c r="P75" s="12">
        <f>IF(A75="","",IFERROR(M75/SUM('Portfolio'!$M$2:$M$111),0))</f>
        <v/>
      </c>
      <c r="Q75" s="13">
        <f>IF(A75="","",IF(N75&gt;0,"Gewinn",IF(N75&lt;0,"Verlust","Unverändert")))</f>
        <v/>
      </c>
      <c r="R75" s="10" t="n"/>
    </row>
    <row r="76">
      <c r="A76" s="2" t="n"/>
      <c r="B76" s="3" t="n"/>
      <c r="C76" s="3" t="n"/>
      <c r="D76" s="3" t="n"/>
      <c r="E76" s="2" t="n"/>
      <c r="F76" s="2" t="n"/>
      <c r="G76" s="2" t="n"/>
      <c r="H76" s="4" t="n"/>
      <c r="I76" s="5" t="n"/>
      <c r="J76" s="6" t="n"/>
      <c r="K76" s="7">
        <f>IF(E76="","",IFERROR(VLOOKUP(E76,'Kursstamm'!$A$2:$D$111,4,FALSE),0))</f>
        <v/>
      </c>
      <c r="L76" s="7">
        <f>IF(A76="","",I76*J76)</f>
        <v/>
      </c>
      <c r="M76" s="7">
        <f>IF(A76="","",I76*K76)</f>
        <v/>
      </c>
      <c r="N76" s="7">
        <f>IF(A76="","",M76-L76)</f>
        <v/>
      </c>
      <c r="O76" s="8">
        <f>IF(A76="","",IFERROR(N76/L76,0))</f>
        <v/>
      </c>
      <c r="P76" s="8">
        <f>IF(A76="","",IFERROR(M76/SUM('Portfolio'!$M$2:$M$111),0))</f>
        <v/>
      </c>
      <c r="Q76" s="9">
        <f>IF(A76="","",IF(N76&gt;0,"Gewinn",IF(N76&lt;0,"Verlust","Unverändert")))</f>
        <v/>
      </c>
      <c r="R76" s="10" t="n"/>
    </row>
    <row r="77">
      <c r="A77" s="2" t="n"/>
      <c r="B77" s="3" t="n"/>
      <c r="C77" s="3" t="n"/>
      <c r="D77" s="3" t="n"/>
      <c r="E77" s="2" t="n"/>
      <c r="F77" s="2" t="n"/>
      <c r="G77" s="2" t="n"/>
      <c r="H77" s="4" t="n"/>
      <c r="I77" s="5" t="n"/>
      <c r="J77" s="6" t="n"/>
      <c r="K77" s="11">
        <f>IF(E77="","",IFERROR(VLOOKUP(E77,'Kursstamm'!$A$2:$D$111,4,FALSE),0))</f>
        <v/>
      </c>
      <c r="L77" s="11">
        <f>IF(A77="","",I77*J77)</f>
        <v/>
      </c>
      <c r="M77" s="11">
        <f>IF(A77="","",I77*K77)</f>
        <v/>
      </c>
      <c r="N77" s="11">
        <f>IF(A77="","",M77-L77)</f>
        <v/>
      </c>
      <c r="O77" s="12">
        <f>IF(A77="","",IFERROR(N77/L77,0))</f>
        <v/>
      </c>
      <c r="P77" s="12">
        <f>IF(A77="","",IFERROR(M77/SUM('Portfolio'!$M$2:$M$111),0))</f>
        <v/>
      </c>
      <c r="Q77" s="13">
        <f>IF(A77="","",IF(N77&gt;0,"Gewinn",IF(N77&lt;0,"Verlust","Unverändert")))</f>
        <v/>
      </c>
      <c r="R77" s="10" t="n"/>
    </row>
    <row r="78">
      <c r="A78" s="2" t="n"/>
      <c r="B78" s="3" t="n"/>
      <c r="C78" s="3" t="n"/>
      <c r="D78" s="3" t="n"/>
      <c r="E78" s="2" t="n"/>
      <c r="F78" s="2" t="n"/>
      <c r="G78" s="2" t="n"/>
      <c r="H78" s="4" t="n"/>
      <c r="I78" s="5" t="n"/>
      <c r="J78" s="6" t="n"/>
      <c r="K78" s="7">
        <f>IF(E78="","",IFERROR(VLOOKUP(E78,'Kursstamm'!$A$2:$D$111,4,FALSE),0))</f>
        <v/>
      </c>
      <c r="L78" s="7">
        <f>IF(A78="","",I78*J78)</f>
        <v/>
      </c>
      <c r="M78" s="7">
        <f>IF(A78="","",I78*K78)</f>
        <v/>
      </c>
      <c r="N78" s="7">
        <f>IF(A78="","",M78-L78)</f>
        <v/>
      </c>
      <c r="O78" s="8">
        <f>IF(A78="","",IFERROR(N78/L78,0))</f>
        <v/>
      </c>
      <c r="P78" s="8">
        <f>IF(A78="","",IFERROR(M78/SUM('Portfolio'!$M$2:$M$111),0))</f>
        <v/>
      </c>
      <c r="Q78" s="9">
        <f>IF(A78="","",IF(N78&gt;0,"Gewinn",IF(N78&lt;0,"Verlust","Unverändert")))</f>
        <v/>
      </c>
      <c r="R78" s="10" t="n"/>
    </row>
    <row r="79">
      <c r="A79" s="2" t="n"/>
      <c r="B79" s="3" t="n"/>
      <c r="C79" s="3" t="n"/>
      <c r="D79" s="3" t="n"/>
      <c r="E79" s="2" t="n"/>
      <c r="F79" s="2" t="n"/>
      <c r="G79" s="2" t="n"/>
      <c r="H79" s="4" t="n"/>
      <c r="I79" s="5" t="n"/>
      <c r="J79" s="6" t="n"/>
      <c r="K79" s="11">
        <f>IF(E79="","",IFERROR(VLOOKUP(E79,'Kursstamm'!$A$2:$D$111,4,FALSE),0))</f>
        <v/>
      </c>
      <c r="L79" s="11">
        <f>IF(A79="","",I79*J79)</f>
        <v/>
      </c>
      <c r="M79" s="11">
        <f>IF(A79="","",I79*K79)</f>
        <v/>
      </c>
      <c r="N79" s="11">
        <f>IF(A79="","",M79-L79)</f>
        <v/>
      </c>
      <c r="O79" s="12">
        <f>IF(A79="","",IFERROR(N79/L79,0))</f>
        <v/>
      </c>
      <c r="P79" s="12">
        <f>IF(A79="","",IFERROR(M79/SUM('Portfolio'!$M$2:$M$111),0))</f>
        <v/>
      </c>
      <c r="Q79" s="13">
        <f>IF(A79="","",IF(N79&gt;0,"Gewinn",IF(N79&lt;0,"Verlust","Unverändert")))</f>
        <v/>
      </c>
      <c r="R79" s="10" t="n"/>
    </row>
    <row r="80">
      <c r="A80" s="2" t="n"/>
      <c r="B80" s="3" t="n"/>
      <c r="C80" s="3" t="n"/>
      <c r="D80" s="3" t="n"/>
      <c r="E80" s="2" t="n"/>
      <c r="F80" s="2" t="n"/>
      <c r="G80" s="2" t="n"/>
      <c r="H80" s="4" t="n"/>
      <c r="I80" s="5" t="n"/>
      <c r="J80" s="6" t="n"/>
      <c r="K80" s="7">
        <f>IF(E80="","",IFERROR(VLOOKUP(E80,'Kursstamm'!$A$2:$D$111,4,FALSE),0))</f>
        <v/>
      </c>
      <c r="L80" s="7">
        <f>IF(A80="","",I80*J80)</f>
        <v/>
      </c>
      <c r="M80" s="7">
        <f>IF(A80="","",I80*K80)</f>
        <v/>
      </c>
      <c r="N80" s="7">
        <f>IF(A80="","",M80-L80)</f>
        <v/>
      </c>
      <c r="O80" s="8">
        <f>IF(A80="","",IFERROR(N80/L80,0))</f>
        <v/>
      </c>
      <c r="P80" s="8">
        <f>IF(A80="","",IFERROR(M80/SUM('Portfolio'!$M$2:$M$111),0))</f>
        <v/>
      </c>
      <c r="Q80" s="9">
        <f>IF(A80="","",IF(N80&gt;0,"Gewinn",IF(N80&lt;0,"Verlust","Unverändert")))</f>
        <v/>
      </c>
      <c r="R80" s="10" t="n"/>
    </row>
    <row r="81">
      <c r="A81" s="2" t="n"/>
      <c r="B81" s="3" t="n"/>
      <c r="C81" s="3" t="n"/>
      <c r="D81" s="3" t="n"/>
      <c r="E81" s="2" t="n"/>
      <c r="F81" s="2" t="n"/>
      <c r="G81" s="2" t="n"/>
      <c r="H81" s="4" t="n"/>
      <c r="I81" s="5" t="n"/>
      <c r="J81" s="6" t="n"/>
      <c r="K81" s="11">
        <f>IF(E81="","",IFERROR(VLOOKUP(E81,'Kursstamm'!$A$2:$D$111,4,FALSE),0))</f>
        <v/>
      </c>
      <c r="L81" s="11">
        <f>IF(A81="","",I81*J81)</f>
        <v/>
      </c>
      <c r="M81" s="11">
        <f>IF(A81="","",I81*K81)</f>
        <v/>
      </c>
      <c r="N81" s="11">
        <f>IF(A81="","",M81-L81)</f>
        <v/>
      </c>
      <c r="O81" s="12">
        <f>IF(A81="","",IFERROR(N81/L81,0))</f>
        <v/>
      </c>
      <c r="P81" s="12">
        <f>IF(A81="","",IFERROR(M81/SUM('Portfolio'!$M$2:$M$111),0))</f>
        <v/>
      </c>
      <c r="Q81" s="13">
        <f>IF(A81="","",IF(N81&gt;0,"Gewinn",IF(N81&lt;0,"Verlust","Unverändert")))</f>
        <v/>
      </c>
      <c r="R81" s="10" t="n"/>
    </row>
    <row r="82">
      <c r="A82" s="2" t="n"/>
      <c r="B82" s="3" t="n"/>
      <c r="C82" s="3" t="n"/>
      <c r="D82" s="3" t="n"/>
      <c r="E82" s="2" t="n"/>
      <c r="F82" s="2" t="n"/>
      <c r="G82" s="2" t="n"/>
      <c r="H82" s="4" t="n"/>
      <c r="I82" s="5" t="n"/>
      <c r="J82" s="6" t="n"/>
      <c r="K82" s="7">
        <f>IF(E82="","",IFERROR(VLOOKUP(E82,'Kursstamm'!$A$2:$D$111,4,FALSE),0))</f>
        <v/>
      </c>
      <c r="L82" s="7">
        <f>IF(A82="","",I82*J82)</f>
        <v/>
      </c>
      <c r="M82" s="7">
        <f>IF(A82="","",I82*K82)</f>
        <v/>
      </c>
      <c r="N82" s="7">
        <f>IF(A82="","",M82-L82)</f>
        <v/>
      </c>
      <c r="O82" s="8">
        <f>IF(A82="","",IFERROR(N82/L82,0))</f>
        <v/>
      </c>
      <c r="P82" s="8">
        <f>IF(A82="","",IFERROR(M82/SUM('Portfolio'!$M$2:$M$111),0))</f>
        <v/>
      </c>
      <c r="Q82" s="9">
        <f>IF(A82="","",IF(N82&gt;0,"Gewinn",IF(N82&lt;0,"Verlust","Unverändert")))</f>
        <v/>
      </c>
      <c r="R82" s="10" t="n"/>
    </row>
    <row r="83">
      <c r="A83" s="2" t="n"/>
      <c r="B83" s="3" t="n"/>
      <c r="C83" s="3" t="n"/>
      <c r="D83" s="3" t="n"/>
      <c r="E83" s="2" t="n"/>
      <c r="F83" s="2" t="n"/>
      <c r="G83" s="2" t="n"/>
      <c r="H83" s="4" t="n"/>
      <c r="I83" s="5" t="n"/>
      <c r="J83" s="6" t="n"/>
      <c r="K83" s="11">
        <f>IF(E83="","",IFERROR(VLOOKUP(E83,'Kursstamm'!$A$2:$D$111,4,FALSE),0))</f>
        <v/>
      </c>
      <c r="L83" s="11">
        <f>IF(A83="","",I83*J83)</f>
        <v/>
      </c>
      <c r="M83" s="11">
        <f>IF(A83="","",I83*K83)</f>
        <v/>
      </c>
      <c r="N83" s="11">
        <f>IF(A83="","",M83-L83)</f>
        <v/>
      </c>
      <c r="O83" s="12">
        <f>IF(A83="","",IFERROR(N83/L83,0))</f>
        <v/>
      </c>
      <c r="P83" s="12">
        <f>IF(A83="","",IFERROR(M83/SUM('Portfolio'!$M$2:$M$111),0))</f>
        <v/>
      </c>
      <c r="Q83" s="13">
        <f>IF(A83="","",IF(N83&gt;0,"Gewinn",IF(N83&lt;0,"Verlust","Unverändert")))</f>
        <v/>
      </c>
      <c r="R83" s="10" t="n"/>
    </row>
    <row r="84">
      <c r="A84" s="2" t="n"/>
      <c r="B84" s="3" t="n"/>
      <c r="C84" s="3" t="n"/>
      <c r="D84" s="3" t="n"/>
      <c r="E84" s="2" t="n"/>
      <c r="F84" s="2" t="n"/>
      <c r="G84" s="2" t="n"/>
      <c r="H84" s="4" t="n"/>
      <c r="I84" s="5" t="n"/>
      <c r="J84" s="6" t="n"/>
      <c r="K84" s="7">
        <f>IF(E84="","",IFERROR(VLOOKUP(E84,'Kursstamm'!$A$2:$D$111,4,FALSE),0))</f>
        <v/>
      </c>
      <c r="L84" s="7">
        <f>IF(A84="","",I84*J84)</f>
        <v/>
      </c>
      <c r="M84" s="7">
        <f>IF(A84="","",I84*K84)</f>
        <v/>
      </c>
      <c r="N84" s="7">
        <f>IF(A84="","",M84-L84)</f>
        <v/>
      </c>
      <c r="O84" s="8">
        <f>IF(A84="","",IFERROR(N84/L84,0))</f>
        <v/>
      </c>
      <c r="P84" s="8">
        <f>IF(A84="","",IFERROR(M84/SUM('Portfolio'!$M$2:$M$111),0))</f>
        <v/>
      </c>
      <c r="Q84" s="9">
        <f>IF(A84="","",IF(N84&gt;0,"Gewinn",IF(N84&lt;0,"Verlust","Unverändert")))</f>
        <v/>
      </c>
      <c r="R84" s="10" t="n"/>
    </row>
    <row r="85">
      <c r="A85" s="2" t="n"/>
      <c r="B85" s="3" t="n"/>
      <c r="C85" s="3" t="n"/>
      <c r="D85" s="3" t="n"/>
      <c r="E85" s="2" t="n"/>
      <c r="F85" s="2" t="n"/>
      <c r="G85" s="2" t="n"/>
      <c r="H85" s="4" t="n"/>
      <c r="I85" s="5" t="n"/>
      <c r="J85" s="6" t="n"/>
      <c r="K85" s="11">
        <f>IF(E85="","",IFERROR(VLOOKUP(E85,'Kursstamm'!$A$2:$D$111,4,FALSE),0))</f>
        <v/>
      </c>
      <c r="L85" s="11">
        <f>IF(A85="","",I85*J85)</f>
        <v/>
      </c>
      <c r="M85" s="11">
        <f>IF(A85="","",I85*K85)</f>
        <v/>
      </c>
      <c r="N85" s="11">
        <f>IF(A85="","",M85-L85)</f>
        <v/>
      </c>
      <c r="O85" s="12">
        <f>IF(A85="","",IFERROR(N85/L85,0))</f>
        <v/>
      </c>
      <c r="P85" s="12">
        <f>IF(A85="","",IFERROR(M85/SUM('Portfolio'!$M$2:$M$111),0))</f>
        <v/>
      </c>
      <c r="Q85" s="13">
        <f>IF(A85="","",IF(N85&gt;0,"Gewinn",IF(N85&lt;0,"Verlust","Unverändert")))</f>
        <v/>
      </c>
      <c r="R85" s="10" t="n"/>
    </row>
    <row r="86">
      <c r="A86" s="2" t="n"/>
      <c r="B86" s="3" t="n"/>
      <c r="C86" s="3" t="n"/>
      <c r="D86" s="3" t="n"/>
      <c r="E86" s="2" t="n"/>
      <c r="F86" s="2" t="n"/>
      <c r="G86" s="2" t="n"/>
      <c r="H86" s="4" t="n"/>
      <c r="I86" s="5" t="n"/>
      <c r="J86" s="6" t="n"/>
      <c r="K86" s="7">
        <f>IF(E86="","",IFERROR(VLOOKUP(E86,'Kursstamm'!$A$2:$D$111,4,FALSE),0))</f>
        <v/>
      </c>
      <c r="L86" s="7">
        <f>IF(A86="","",I86*J86)</f>
        <v/>
      </c>
      <c r="M86" s="7">
        <f>IF(A86="","",I86*K86)</f>
        <v/>
      </c>
      <c r="N86" s="7">
        <f>IF(A86="","",M86-L86)</f>
        <v/>
      </c>
      <c r="O86" s="8">
        <f>IF(A86="","",IFERROR(N86/L86,0))</f>
        <v/>
      </c>
      <c r="P86" s="8">
        <f>IF(A86="","",IFERROR(M86/SUM('Portfolio'!$M$2:$M$111),0))</f>
        <v/>
      </c>
      <c r="Q86" s="9">
        <f>IF(A86="","",IF(N86&gt;0,"Gewinn",IF(N86&lt;0,"Verlust","Unverändert")))</f>
        <v/>
      </c>
      <c r="R86" s="10" t="n"/>
    </row>
    <row r="87">
      <c r="A87" s="2" t="n"/>
      <c r="B87" s="3" t="n"/>
      <c r="C87" s="3" t="n"/>
      <c r="D87" s="3" t="n"/>
      <c r="E87" s="2" t="n"/>
      <c r="F87" s="2" t="n"/>
      <c r="G87" s="2" t="n"/>
      <c r="H87" s="4" t="n"/>
      <c r="I87" s="5" t="n"/>
      <c r="J87" s="6" t="n"/>
      <c r="K87" s="11">
        <f>IF(E87="","",IFERROR(VLOOKUP(E87,'Kursstamm'!$A$2:$D$111,4,FALSE),0))</f>
        <v/>
      </c>
      <c r="L87" s="11">
        <f>IF(A87="","",I87*J87)</f>
        <v/>
      </c>
      <c r="M87" s="11">
        <f>IF(A87="","",I87*K87)</f>
        <v/>
      </c>
      <c r="N87" s="11">
        <f>IF(A87="","",M87-L87)</f>
        <v/>
      </c>
      <c r="O87" s="12">
        <f>IF(A87="","",IFERROR(N87/L87,0))</f>
        <v/>
      </c>
      <c r="P87" s="12">
        <f>IF(A87="","",IFERROR(M87/SUM('Portfolio'!$M$2:$M$111),0))</f>
        <v/>
      </c>
      <c r="Q87" s="13">
        <f>IF(A87="","",IF(N87&gt;0,"Gewinn",IF(N87&lt;0,"Verlust","Unverändert")))</f>
        <v/>
      </c>
      <c r="R87" s="10" t="n"/>
    </row>
    <row r="88">
      <c r="A88" s="2" t="n"/>
      <c r="B88" s="3" t="n"/>
      <c r="C88" s="3" t="n"/>
      <c r="D88" s="3" t="n"/>
      <c r="E88" s="2" t="n"/>
      <c r="F88" s="2" t="n"/>
      <c r="G88" s="2" t="n"/>
      <c r="H88" s="4" t="n"/>
      <c r="I88" s="5" t="n"/>
      <c r="J88" s="6" t="n"/>
      <c r="K88" s="7">
        <f>IF(E88="","",IFERROR(VLOOKUP(E88,'Kursstamm'!$A$2:$D$111,4,FALSE),0))</f>
        <v/>
      </c>
      <c r="L88" s="7">
        <f>IF(A88="","",I88*J88)</f>
        <v/>
      </c>
      <c r="M88" s="7">
        <f>IF(A88="","",I88*K88)</f>
        <v/>
      </c>
      <c r="N88" s="7">
        <f>IF(A88="","",M88-L88)</f>
        <v/>
      </c>
      <c r="O88" s="8">
        <f>IF(A88="","",IFERROR(N88/L88,0))</f>
        <v/>
      </c>
      <c r="P88" s="8">
        <f>IF(A88="","",IFERROR(M88/SUM('Portfolio'!$M$2:$M$111),0))</f>
        <v/>
      </c>
      <c r="Q88" s="9">
        <f>IF(A88="","",IF(N88&gt;0,"Gewinn",IF(N88&lt;0,"Verlust","Unverändert")))</f>
        <v/>
      </c>
      <c r="R88" s="10" t="n"/>
    </row>
    <row r="89">
      <c r="A89" s="2" t="n"/>
      <c r="B89" s="3" t="n"/>
      <c r="C89" s="3" t="n"/>
      <c r="D89" s="3" t="n"/>
      <c r="E89" s="2" t="n"/>
      <c r="F89" s="2" t="n"/>
      <c r="G89" s="2" t="n"/>
      <c r="H89" s="4" t="n"/>
      <c r="I89" s="5" t="n"/>
      <c r="J89" s="6" t="n"/>
      <c r="K89" s="11">
        <f>IF(E89="","",IFERROR(VLOOKUP(E89,'Kursstamm'!$A$2:$D$111,4,FALSE),0))</f>
        <v/>
      </c>
      <c r="L89" s="11">
        <f>IF(A89="","",I89*J89)</f>
        <v/>
      </c>
      <c r="M89" s="11">
        <f>IF(A89="","",I89*K89)</f>
        <v/>
      </c>
      <c r="N89" s="11">
        <f>IF(A89="","",M89-L89)</f>
        <v/>
      </c>
      <c r="O89" s="12">
        <f>IF(A89="","",IFERROR(N89/L89,0))</f>
        <v/>
      </c>
      <c r="P89" s="12">
        <f>IF(A89="","",IFERROR(M89/SUM('Portfolio'!$M$2:$M$111),0))</f>
        <v/>
      </c>
      <c r="Q89" s="13">
        <f>IF(A89="","",IF(N89&gt;0,"Gewinn",IF(N89&lt;0,"Verlust","Unverändert")))</f>
        <v/>
      </c>
      <c r="R89" s="10" t="n"/>
    </row>
    <row r="90">
      <c r="A90" s="2" t="n"/>
      <c r="B90" s="3" t="n"/>
      <c r="C90" s="3" t="n"/>
      <c r="D90" s="3" t="n"/>
      <c r="E90" s="2" t="n"/>
      <c r="F90" s="2" t="n"/>
      <c r="G90" s="2" t="n"/>
      <c r="H90" s="4" t="n"/>
      <c r="I90" s="5" t="n"/>
      <c r="J90" s="6" t="n"/>
      <c r="K90" s="7">
        <f>IF(E90="","",IFERROR(VLOOKUP(E90,'Kursstamm'!$A$2:$D$111,4,FALSE),0))</f>
        <v/>
      </c>
      <c r="L90" s="7">
        <f>IF(A90="","",I90*J90)</f>
        <v/>
      </c>
      <c r="M90" s="7">
        <f>IF(A90="","",I90*K90)</f>
        <v/>
      </c>
      <c r="N90" s="7">
        <f>IF(A90="","",M90-L90)</f>
        <v/>
      </c>
      <c r="O90" s="8">
        <f>IF(A90="","",IFERROR(N90/L90,0))</f>
        <v/>
      </c>
      <c r="P90" s="8">
        <f>IF(A90="","",IFERROR(M90/SUM('Portfolio'!$M$2:$M$111),0))</f>
        <v/>
      </c>
      <c r="Q90" s="9">
        <f>IF(A90="","",IF(N90&gt;0,"Gewinn",IF(N90&lt;0,"Verlust","Unverändert")))</f>
        <v/>
      </c>
      <c r="R90" s="10" t="n"/>
    </row>
    <row r="91">
      <c r="A91" s="2" t="n"/>
      <c r="B91" s="3" t="n"/>
      <c r="C91" s="3" t="n"/>
      <c r="D91" s="3" t="n"/>
      <c r="E91" s="2" t="n"/>
      <c r="F91" s="2" t="n"/>
      <c r="G91" s="2" t="n"/>
      <c r="H91" s="4" t="n"/>
      <c r="I91" s="5" t="n"/>
      <c r="J91" s="6" t="n"/>
      <c r="K91" s="11">
        <f>IF(E91="","",IFERROR(VLOOKUP(E91,'Kursstamm'!$A$2:$D$111,4,FALSE),0))</f>
        <v/>
      </c>
      <c r="L91" s="11">
        <f>IF(A91="","",I91*J91)</f>
        <v/>
      </c>
      <c r="M91" s="11">
        <f>IF(A91="","",I91*K91)</f>
        <v/>
      </c>
      <c r="N91" s="11">
        <f>IF(A91="","",M91-L91)</f>
        <v/>
      </c>
      <c r="O91" s="12">
        <f>IF(A91="","",IFERROR(N91/L91,0))</f>
        <v/>
      </c>
      <c r="P91" s="12">
        <f>IF(A91="","",IFERROR(M91/SUM('Portfolio'!$M$2:$M$111),0))</f>
        <v/>
      </c>
      <c r="Q91" s="13">
        <f>IF(A91="","",IF(N91&gt;0,"Gewinn",IF(N91&lt;0,"Verlust","Unverändert")))</f>
        <v/>
      </c>
      <c r="R91" s="10" t="n"/>
    </row>
    <row r="92">
      <c r="A92" s="2" t="n"/>
      <c r="B92" s="3" t="n"/>
      <c r="C92" s="3" t="n"/>
      <c r="D92" s="3" t="n"/>
      <c r="E92" s="2" t="n"/>
      <c r="F92" s="2" t="n"/>
      <c r="G92" s="2" t="n"/>
      <c r="H92" s="4" t="n"/>
      <c r="I92" s="5" t="n"/>
      <c r="J92" s="6" t="n"/>
      <c r="K92" s="7">
        <f>IF(E92="","",IFERROR(VLOOKUP(E92,'Kursstamm'!$A$2:$D$111,4,FALSE),0))</f>
        <v/>
      </c>
      <c r="L92" s="7">
        <f>IF(A92="","",I92*J92)</f>
        <v/>
      </c>
      <c r="M92" s="7">
        <f>IF(A92="","",I92*K92)</f>
        <v/>
      </c>
      <c r="N92" s="7">
        <f>IF(A92="","",M92-L92)</f>
        <v/>
      </c>
      <c r="O92" s="8">
        <f>IF(A92="","",IFERROR(N92/L92,0))</f>
        <v/>
      </c>
      <c r="P92" s="8">
        <f>IF(A92="","",IFERROR(M92/SUM('Portfolio'!$M$2:$M$111),0))</f>
        <v/>
      </c>
      <c r="Q92" s="9">
        <f>IF(A92="","",IF(N92&gt;0,"Gewinn",IF(N92&lt;0,"Verlust","Unverändert")))</f>
        <v/>
      </c>
      <c r="R92" s="10" t="n"/>
    </row>
    <row r="93">
      <c r="A93" s="2" t="n"/>
      <c r="B93" s="3" t="n"/>
      <c r="C93" s="3" t="n"/>
      <c r="D93" s="3" t="n"/>
      <c r="E93" s="2" t="n"/>
      <c r="F93" s="2" t="n"/>
      <c r="G93" s="2" t="n"/>
      <c r="H93" s="4" t="n"/>
      <c r="I93" s="5" t="n"/>
      <c r="J93" s="6" t="n"/>
      <c r="K93" s="11">
        <f>IF(E93="","",IFERROR(VLOOKUP(E93,'Kursstamm'!$A$2:$D$111,4,FALSE),0))</f>
        <v/>
      </c>
      <c r="L93" s="11">
        <f>IF(A93="","",I93*J93)</f>
        <v/>
      </c>
      <c r="M93" s="11">
        <f>IF(A93="","",I93*K93)</f>
        <v/>
      </c>
      <c r="N93" s="11">
        <f>IF(A93="","",M93-L93)</f>
        <v/>
      </c>
      <c r="O93" s="12">
        <f>IF(A93="","",IFERROR(N93/L93,0))</f>
        <v/>
      </c>
      <c r="P93" s="12">
        <f>IF(A93="","",IFERROR(M93/SUM('Portfolio'!$M$2:$M$111),0))</f>
        <v/>
      </c>
      <c r="Q93" s="13">
        <f>IF(A93="","",IF(N93&gt;0,"Gewinn",IF(N93&lt;0,"Verlust","Unverändert")))</f>
        <v/>
      </c>
      <c r="R93" s="10" t="n"/>
    </row>
    <row r="94">
      <c r="A94" s="2" t="n"/>
      <c r="B94" s="3" t="n"/>
      <c r="C94" s="3" t="n"/>
      <c r="D94" s="3" t="n"/>
      <c r="E94" s="2" t="n"/>
      <c r="F94" s="2" t="n"/>
      <c r="G94" s="2" t="n"/>
      <c r="H94" s="4" t="n"/>
      <c r="I94" s="5" t="n"/>
      <c r="J94" s="6" t="n"/>
      <c r="K94" s="7">
        <f>IF(E94="","",IFERROR(VLOOKUP(E94,'Kursstamm'!$A$2:$D$111,4,FALSE),0))</f>
        <v/>
      </c>
      <c r="L94" s="7">
        <f>IF(A94="","",I94*J94)</f>
        <v/>
      </c>
      <c r="M94" s="7">
        <f>IF(A94="","",I94*K94)</f>
        <v/>
      </c>
      <c r="N94" s="7">
        <f>IF(A94="","",M94-L94)</f>
        <v/>
      </c>
      <c r="O94" s="8">
        <f>IF(A94="","",IFERROR(N94/L94,0))</f>
        <v/>
      </c>
      <c r="P94" s="8">
        <f>IF(A94="","",IFERROR(M94/SUM('Portfolio'!$M$2:$M$111),0))</f>
        <v/>
      </c>
      <c r="Q94" s="9">
        <f>IF(A94="","",IF(N94&gt;0,"Gewinn",IF(N94&lt;0,"Verlust","Unverändert")))</f>
        <v/>
      </c>
      <c r="R94" s="10" t="n"/>
    </row>
    <row r="95">
      <c r="A95" s="2" t="n"/>
      <c r="B95" s="3" t="n"/>
      <c r="C95" s="3" t="n"/>
      <c r="D95" s="3" t="n"/>
      <c r="E95" s="2" t="n"/>
      <c r="F95" s="2" t="n"/>
      <c r="G95" s="2" t="n"/>
      <c r="H95" s="4" t="n"/>
      <c r="I95" s="5" t="n"/>
      <c r="J95" s="6" t="n"/>
      <c r="K95" s="11">
        <f>IF(E95="","",IFERROR(VLOOKUP(E95,'Kursstamm'!$A$2:$D$111,4,FALSE),0))</f>
        <v/>
      </c>
      <c r="L95" s="11">
        <f>IF(A95="","",I95*J95)</f>
        <v/>
      </c>
      <c r="M95" s="11">
        <f>IF(A95="","",I95*K95)</f>
        <v/>
      </c>
      <c r="N95" s="11">
        <f>IF(A95="","",M95-L95)</f>
        <v/>
      </c>
      <c r="O95" s="12">
        <f>IF(A95="","",IFERROR(N95/L95,0))</f>
        <v/>
      </c>
      <c r="P95" s="12">
        <f>IF(A95="","",IFERROR(M95/SUM('Portfolio'!$M$2:$M$111),0))</f>
        <v/>
      </c>
      <c r="Q95" s="13">
        <f>IF(A95="","",IF(N95&gt;0,"Gewinn",IF(N95&lt;0,"Verlust","Unverändert")))</f>
        <v/>
      </c>
      <c r="R95" s="10" t="n"/>
    </row>
    <row r="96">
      <c r="A96" s="2" t="n"/>
      <c r="B96" s="3" t="n"/>
      <c r="C96" s="3" t="n"/>
      <c r="D96" s="3" t="n"/>
      <c r="E96" s="2" t="n"/>
      <c r="F96" s="2" t="n"/>
      <c r="G96" s="2" t="n"/>
      <c r="H96" s="4" t="n"/>
      <c r="I96" s="5" t="n"/>
      <c r="J96" s="6" t="n"/>
      <c r="K96" s="7">
        <f>IF(E96="","",IFERROR(VLOOKUP(E96,'Kursstamm'!$A$2:$D$111,4,FALSE),0))</f>
        <v/>
      </c>
      <c r="L96" s="7">
        <f>IF(A96="","",I96*J96)</f>
        <v/>
      </c>
      <c r="M96" s="7">
        <f>IF(A96="","",I96*K96)</f>
        <v/>
      </c>
      <c r="N96" s="7">
        <f>IF(A96="","",M96-L96)</f>
        <v/>
      </c>
      <c r="O96" s="8">
        <f>IF(A96="","",IFERROR(N96/L96,0))</f>
        <v/>
      </c>
      <c r="P96" s="8">
        <f>IF(A96="","",IFERROR(M96/SUM('Portfolio'!$M$2:$M$111),0))</f>
        <v/>
      </c>
      <c r="Q96" s="9">
        <f>IF(A96="","",IF(N96&gt;0,"Gewinn",IF(N96&lt;0,"Verlust","Unverändert")))</f>
        <v/>
      </c>
      <c r="R96" s="10" t="n"/>
    </row>
    <row r="97">
      <c r="A97" s="2" t="n"/>
      <c r="B97" s="3" t="n"/>
      <c r="C97" s="3" t="n"/>
      <c r="D97" s="3" t="n"/>
      <c r="E97" s="2" t="n"/>
      <c r="F97" s="2" t="n"/>
      <c r="G97" s="2" t="n"/>
      <c r="H97" s="4" t="n"/>
      <c r="I97" s="5" t="n"/>
      <c r="J97" s="6" t="n"/>
      <c r="K97" s="11">
        <f>IF(E97="","",IFERROR(VLOOKUP(E97,'Kursstamm'!$A$2:$D$111,4,FALSE),0))</f>
        <v/>
      </c>
      <c r="L97" s="11">
        <f>IF(A97="","",I97*J97)</f>
        <v/>
      </c>
      <c r="M97" s="11">
        <f>IF(A97="","",I97*K97)</f>
        <v/>
      </c>
      <c r="N97" s="11">
        <f>IF(A97="","",M97-L97)</f>
        <v/>
      </c>
      <c r="O97" s="12">
        <f>IF(A97="","",IFERROR(N97/L97,0))</f>
        <v/>
      </c>
      <c r="P97" s="12">
        <f>IF(A97="","",IFERROR(M97/SUM('Portfolio'!$M$2:$M$111),0))</f>
        <v/>
      </c>
      <c r="Q97" s="13">
        <f>IF(A97="","",IF(N97&gt;0,"Gewinn",IF(N97&lt;0,"Verlust","Unverändert")))</f>
        <v/>
      </c>
      <c r="R97" s="10" t="n"/>
    </row>
    <row r="98">
      <c r="A98" s="2" t="n"/>
      <c r="B98" s="3" t="n"/>
      <c r="C98" s="3" t="n"/>
      <c r="D98" s="3" t="n"/>
      <c r="E98" s="2" t="n"/>
      <c r="F98" s="2" t="n"/>
      <c r="G98" s="2" t="n"/>
      <c r="H98" s="4" t="n"/>
      <c r="I98" s="5" t="n"/>
      <c r="J98" s="6" t="n"/>
      <c r="K98" s="7">
        <f>IF(E98="","",IFERROR(VLOOKUP(E98,'Kursstamm'!$A$2:$D$111,4,FALSE),0))</f>
        <v/>
      </c>
      <c r="L98" s="7">
        <f>IF(A98="","",I98*J98)</f>
        <v/>
      </c>
      <c r="M98" s="7">
        <f>IF(A98="","",I98*K98)</f>
        <v/>
      </c>
      <c r="N98" s="7">
        <f>IF(A98="","",M98-L98)</f>
        <v/>
      </c>
      <c r="O98" s="8">
        <f>IF(A98="","",IFERROR(N98/L98,0))</f>
        <v/>
      </c>
      <c r="P98" s="8">
        <f>IF(A98="","",IFERROR(M98/SUM('Portfolio'!$M$2:$M$111),0))</f>
        <v/>
      </c>
      <c r="Q98" s="9">
        <f>IF(A98="","",IF(N98&gt;0,"Gewinn",IF(N98&lt;0,"Verlust","Unverändert")))</f>
        <v/>
      </c>
      <c r="R98" s="10" t="n"/>
    </row>
    <row r="99">
      <c r="A99" s="2" t="n"/>
      <c r="B99" s="3" t="n"/>
      <c r="C99" s="3" t="n"/>
      <c r="D99" s="3" t="n"/>
      <c r="E99" s="2" t="n"/>
      <c r="F99" s="2" t="n"/>
      <c r="G99" s="2" t="n"/>
      <c r="H99" s="4" t="n"/>
      <c r="I99" s="5" t="n"/>
      <c r="J99" s="6" t="n"/>
      <c r="K99" s="11">
        <f>IF(E99="","",IFERROR(VLOOKUP(E99,'Kursstamm'!$A$2:$D$111,4,FALSE),0))</f>
        <v/>
      </c>
      <c r="L99" s="11">
        <f>IF(A99="","",I99*J99)</f>
        <v/>
      </c>
      <c r="M99" s="11">
        <f>IF(A99="","",I99*K99)</f>
        <v/>
      </c>
      <c r="N99" s="11">
        <f>IF(A99="","",M99-L99)</f>
        <v/>
      </c>
      <c r="O99" s="12">
        <f>IF(A99="","",IFERROR(N99/L99,0))</f>
        <v/>
      </c>
      <c r="P99" s="12">
        <f>IF(A99="","",IFERROR(M99/SUM('Portfolio'!$M$2:$M$111),0))</f>
        <v/>
      </c>
      <c r="Q99" s="13">
        <f>IF(A99="","",IF(N99&gt;0,"Gewinn",IF(N99&lt;0,"Verlust","Unverändert")))</f>
        <v/>
      </c>
      <c r="R99" s="10" t="n"/>
    </row>
    <row r="100">
      <c r="A100" s="2" t="n"/>
      <c r="B100" s="3" t="n"/>
      <c r="C100" s="3" t="n"/>
      <c r="D100" s="3" t="n"/>
      <c r="E100" s="2" t="n"/>
      <c r="F100" s="2" t="n"/>
      <c r="G100" s="2" t="n"/>
      <c r="H100" s="4" t="n"/>
      <c r="I100" s="5" t="n"/>
      <c r="J100" s="6" t="n"/>
      <c r="K100" s="7">
        <f>IF(E100="","",IFERROR(VLOOKUP(E100,'Kursstamm'!$A$2:$D$111,4,FALSE),0))</f>
        <v/>
      </c>
      <c r="L100" s="7">
        <f>IF(A100="","",I100*J100)</f>
        <v/>
      </c>
      <c r="M100" s="7">
        <f>IF(A100="","",I100*K100)</f>
        <v/>
      </c>
      <c r="N100" s="7">
        <f>IF(A100="","",M100-L100)</f>
        <v/>
      </c>
      <c r="O100" s="8">
        <f>IF(A100="","",IFERROR(N100/L100,0))</f>
        <v/>
      </c>
      <c r="P100" s="8">
        <f>IF(A100="","",IFERROR(M100/SUM('Portfolio'!$M$2:$M$111),0))</f>
        <v/>
      </c>
      <c r="Q100" s="9">
        <f>IF(A100="","",IF(N100&gt;0,"Gewinn",IF(N100&lt;0,"Verlust","Unverändert")))</f>
        <v/>
      </c>
      <c r="R100" s="10" t="n"/>
    </row>
    <row r="101">
      <c r="A101" s="2" t="n"/>
      <c r="B101" s="3" t="n"/>
      <c r="C101" s="3" t="n"/>
      <c r="D101" s="3" t="n"/>
      <c r="E101" s="2" t="n"/>
      <c r="F101" s="2" t="n"/>
      <c r="G101" s="2" t="n"/>
      <c r="H101" s="4" t="n"/>
      <c r="I101" s="5" t="n"/>
      <c r="J101" s="6" t="n"/>
      <c r="K101" s="11">
        <f>IF(E101="","",IFERROR(VLOOKUP(E101,'Kursstamm'!$A$2:$D$111,4,FALSE),0))</f>
        <v/>
      </c>
      <c r="L101" s="11">
        <f>IF(A101="","",I101*J101)</f>
        <v/>
      </c>
      <c r="M101" s="11">
        <f>IF(A101="","",I101*K101)</f>
        <v/>
      </c>
      <c r="N101" s="11">
        <f>IF(A101="","",M101-L101)</f>
        <v/>
      </c>
      <c r="O101" s="12">
        <f>IF(A101="","",IFERROR(N101/L101,0))</f>
        <v/>
      </c>
      <c r="P101" s="12">
        <f>IF(A101="","",IFERROR(M101/SUM('Portfolio'!$M$2:$M$111),0))</f>
        <v/>
      </c>
      <c r="Q101" s="13">
        <f>IF(A101="","",IF(N101&gt;0,"Gewinn",IF(N101&lt;0,"Verlust","Unverändert")))</f>
        <v/>
      </c>
      <c r="R101" s="10" t="n"/>
    </row>
    <row r="102">
      <c r="A102" s="2" t="n"/>
      <c r="B102" s="3" t="n"/>
      <c r="C102" s="3" t="n"/>
      <c r="D102" s="3" t="n"/>
      <c r="E102" s="2" t="n"/>
      <c r="F102" s="2" t="n"/>
      <c r="G102" s="2" t="n"/>
      <c r="H102" s="4" t="n"/>
      <c r="I102" s="5" t="n"/>
      <c r="J102" s="6" t="n"/>
      <c r="K102" s="7">
        <f>IF(E102="","",IFERROR(VLOOKUP(E102,'Kursstamm'!$A$2:$D$111,4,FALSE),0))</f>
        <v/>
      </c>
      <c r="L102" s="7">
        <f>IF(A102="","",I102*J102)</f>
        <v/>
      </c>
      <c r="M102" s="7">
        <f>IF(A102="","",I102*K102)</f>
        <v/>
      </c>
      <c r="N102" s="7">
        <f>IF(A102="","",M102-L102)</f>
        <v/>
      </c>
      <c r="O102" s="8">
        <f>IF(A102="","",IFERROR(N102/L102,0))</f>
        <v/>
      </c>
      <c r="P102" s="8">
        <f>IF(A102="","",IFERROR(M102/SUM('Portfolio'!$M$2:$M$111),0))</f>
        <v/>
      </c>
      <c r="Q102" s="9">
        <f>IF(A102="","",IF(N102&gt;0,"Gewinn",IF(N102&lt;0,"Verlust","Unverändert")))</f>
        <v/>
      </c>
      <c r="R102" s="10" t="n"/>
    </row>
    <row r="103">
      <c r="A103" s="2" t="n"/>
      <c r="B103" s="3" t="n"/>
      <c r="C103" s="3" t="n"/>
      <c r="D103" s="3" t="n"/>
      <c r="E103" s="2" t="n"/>
      <c r="F103" s="2" t="n"/>
      <c r="G103" s="2" t="n"/>
      <c r="H103" s="4" t="n"/>
      <c r="I103" s="5" t="n"/>
      <c r="J103" s="6" t="n"/>
      <c r="K103" s="11">
        <f>IF(E103="","",IFERROR(VLOOKUP(E103,'Kursstamm'!$A$2:$D$111,4,FALSE),0))</f>
        <v/>
      </c>
      <c r="L103" s="11">
        <f>IF(A103="","",I103*J103)</f>
        <v/>
      </c>
      <c r="M103" s="11">
        <f>IF(A103="","",I103*K103)</f>
        <v/>
      </c>
      <c r="N103" s="11">
        <f>IF(A103="","",M103-L103)</f>
        <v/>
      </c>
      <c r="O103" s="12">
        <f>IF(A103="","",IFERROR(N103/L103,0))</f>
        <v/>
      </c>
      <c r="P103" s="12">
        <f>IF(A103="","",IFERROR(M103/SUM('Portfolio'!$M$2:$M$111),0))</f>
        <v/>
      </c>
      <c r="Q103" s="13">
        <f>IF(A103="","",IF(N103&gt;0,"Gewinn",IF(N103&lt;0,"Verlust","Unverändert")))</f>
        <v/>
      </c>
      <c r="R103" s="10" t="n"/>
    </row>
    <row r="104">
      <c r="A104" s="2" t="n"/>
      <c r="B104" s="3" t="n"/>
      <c r="C104" s="3" t="n"/>
      <c r="D104" s="3" t="n"/>
      <c r="E104" s="2" t="n"/>
      <c r="F104" s="2" t="n"/>
      <c r="G104" s="2" t="n"/>
      <c r="H104" s="4" t="n"/>
      <c r="I104" s="5" t="n"/>
      <c r="J104" s="6" t="n"/>
      <c r="K104" s="7">
        <f>IF(E104="","",IFERROR(VLOOKUP(E104,'Kursstamm'!$A$2:$D$111,4,FALSE),0))</f>
        <v/>
      </c>
      <c r="L104" s="7">
        <f>IF(A104="","",I104*J104)</f>
        <v/>
      </c>
      <c r="M104" s="7">
        <f>IF(A104="","",I104*K104)</f>
        <v/>
      </c>
      <c r="N104" s="7">
        <f>IF(A104="","",M104-L104)</f>
        <v/>
      </c>
      <c r="O104" s="8">
        <f>IF(A104="","",IFERROR(N104/L104,0))</f>
        <v/>
      </c>
      <c r="P104" s="8">
        <f>IF(A104="","",IFERROR(M104/SUM('Portfolio'!$M$2:$M$111),0))</f>
        <v/>
      </c>
      <c r="Q104" s="9">
        <f>IF(A104="","",IF(N104&gt;0,"Gewinn",IF(N104&lt;0,"Verlust","Unverändert")))</f>
        <v/>
      </c>
      <c r="R104" s="10" t="n"/>
    </row>
    <row r="105">
      <c r="A105" s="2" t="n"/>
      <c r="B105" s="3" t="n"/>
      <c r="C105" s="3" t="n"/>
      <c r="D105" s="3" t="n"/>
      <c r="E105" s="2" t="n"/>
      <c r="F105" s="2" t="n"/>
      <c r="G105" s="2" t="n"/>
      <c r="H105" s="4" t="n"/>
      <c r="I105" s="5" t="n"/>
      <c r="J105" s="6" t="n"/>
      <c r="K105" s="11">
        <f>IF(E105="","",IFERROR(VLOOKUP(E105,'Kursstamm'!$A$2:$D$111,4,FALSE),0))</f>
        <v/>
      </c>
      <c r="L105" s="11">
        <f>IF(A105="","",I105*J105)</f>
        <v/>
      </c>
      <c r="M105" s="11">
        <f>IF(A105="","",I105*K105)</f>
        <v/>
      </c>
      <c r="N105" s="11">
        <f>IF(A105="","",M105-L105)</f>
        <v/>
      </c>
      <c r="O105" s="12">
        <f>IF(A105="","",IFERROR(N105/L105,0))</f>
        <v/>
      </c>
      <c r="P105" s="12">
        <f>IF(A105="","",IFERROR(M105/SUM('Portfolio'!$M$2:$M$111),0))</f>
        <v/>
      </c>
      <c r="Q105" s="13">
        <f>IF(A105="","",IF(N105&gt;0,"Gewinn",IF(N105&lt;0,"Verlust","Unverändert")))</f>
        <v/>
      </c>
      <c r="R105" s="10" t="n"/>
    </row>
    <row r="106">
      <c r="A106" s="2" t="n"/>
      <c r="B106" s="3" t="n"/>
      <c r="C106" s="3" t="n"/>
      <c r="D106" s="3" t="n"/>
      <c r="E106" s="2" t="n"/>
      <c r="F106" s="2" t="n"/>
      <c r="G106" s="2" t="n"/>
      <c r="H106" s="4" t="n"/>
      <c r="I106" s="5" t="n"/>
      <c r="J106" s="6" t="n"/>
      <c r="K106" s="7">
        <f>IF(E106="","",IFERROR(VLOOKUP(E106,'Kursstamm'!$A$2:$D$111,4,FALSE),0))</f>
        <v/>
      </c>
      <c r="L106" s="7">
        <f>IF(A106="","",I106*J106)</f>
        <v/>
      </c>
      <c r="M106" s="7">
        <f>IF(A106="","",I106*K106)</f>
        <v/>
      </c>
      <c r="N106" s="7">
        <f>IF(A106="","",M106-L106)</f>
        <v/>
      </c>
      <c r="O106" s="8">
        <f>IF(A106="","",IFERROR(N106/L106,0))</f>
        <v/>
      </c>
      <c r="P106" s="8">
        <f>IF(A106="","",IFERROR(M106/SUM('Portfolio'!$M$2:$M$111),0))</f>
        <v/>
      </c>
      <c r="Q106" s="9">
        <f>IF(A106="","",IF(N106&gt;0,"Gewinn",IF(N106&lt;0,"Verlust","Unverändert")))</f>
        <v/>
      </c>
      <c r="R106" s="10" t="n"/>
    </row>
    <row r="107">
      <c r="A107" s="2" t="n"/>
      <c r="B107" s="3" t="n"/>
      <c r="C107" s="3" t="n"/>
      <c r="D107" s="3" t="n"/>
      <c r="E107" s="2" t="n"/>
      <c r="F107" s="2" t="n"/>
      <c r="G107" s="2" t="n"/>
      <c r="H107" s="4" t="n"/>
      <c r="I107" s="5" t="n"/>
      <c r="J107" s="6" t="n"/>
      <c r="K107" s="11">
        <f>IF(E107="","",IFERROR(VLOOKUP(E107,'Kursstamm'!$A$2:$D$111,4,FALSE),0))</f>
        <v/>
      </c>
      <c r="L107" s="11">
        <f>IF(A107="","",I107*J107)</f>
        <v/>
      </c>
      <c r="M107" s="11">
        <f>IF(A107="","",I107*K107)</f>
        <v/>
      </c>
      <c r="N107" s="11">
        <f>IF(A107="","",M107-L107)</f>
        <v/>
      </c>
      <c r="O107" s="12">
        <f>IF(A107="","",IFERROR(N107/L107,0))</f>
        <v/>
      </c>
      <c r="P107" s="12">
        <f>IF(A107="","",IFERROR(M107/SUM('Portfolio'!$M$2:$M$111),0))</f>
        <v/>
      </c>
      <c r="Q107" s="13">
        <f>IF(A107="","",IF(N107&gt;0,"Gewinn",IF(N107&lt;0,"Verlust","Unverändert")))</f>
        <v/>
      </c>
      <c r="R107" s="10" t="n"/>
    </row>
    <row r="108">
      <c r="A108" s="2" t="n"/>
      <c r="B108" s="3" t="n"/>
      <c r="C108" s="3" t="n"/>
      <c r="D108" s="3" t="n"/>
      <c r="E108" s="2" t="n"/>
      <c r="F108" s="2" t="n"/>
      <c r="G108" s="2" t="n"/>
      <c r="H108" s="4" t="n"/>
      <c r="I108" s="5" t="n"/>
      <c r="J108" s="6" t="n"/>
      <c r="K108" s="7">
        <f>IF(E108="","",IFERROR(VLOOKUP(E108,'Kursstamm'!$A$2:$D$111,4,FALSE),0))</f>
        <v/>
      </c>
      <c r="L108" s="7">
        <f>IF(A108="","",I108*J108)</f>
        <v/>
      </c>
      <c r="M108" s="7">
        <f>IF(A108="","",I108*K108)</f>
        <v/>
      </c>
      <c r="N108" s="7">
        <f>IF(A108="","",M108-L108)</f>
        <v/>
      </c>
      <c r="O108" s="8">
        <f>IF(A108="","",IFERROR(N108/L108,0))</f>
        <v/>
      </c>
      <c r="P108" s="8">
        <f>IF(A108="","",IFERROR(M108/SUM('Portfolio'!$M$2:$M$111),0))</f>
        <v/>
      </c>
      <c r="Q108" s="9">
        <f>IF(A108="","",IF(N108&gt;0,"Gewinn",IF(N108&lt;0,"Verlust","Unverändert")))</f>
        <v/>
      </c>
      <c r="R108" s="10" t="n"/>
    </row>
    <row r="109">
      <c r="A109" s="2" t="n"/>
      <c r="B109" s="3" t="n"/>
      <c r="C109" s="3" t="n"/>
      <c r="D109" s="3" t="n"/>
      <c r="E109" s="2" t="n"/>
      <c r="F109" s="2" t="n"/>
      <c r="G109" s="2" t="n"/>
      <c r="H109" s="4" t="n"/>
      <c r="I109" s="5" t="n"/>
      <c r="J109" s="6" t="n"/>
      <c r="K109" s="11">
        <f>IF(E109="","",IFERROR(VLOOKUP(E109,'Kursstamm'!$A$2:$D$111,4,FALSE),0))</f>
        <v/>
      </c>
      <c r="L109" s="11">
        <f>IF(A109="","",I109*J109)</f>
        <v/>
      </c>
      <c r="M109" s="11">
        <f>IF(A109="","",I109*K109)</f>
        <v/>
      </c>
      <c r="N109" s="11">
        <f>IF(A109="","",M109-L109)</f>
        <v/>
      </c>
      <c r="O109" s="12">
        <f>IF(A109="","",IFERROR(N109/L109,0))</f>
        <v/>
      </c>
      <c r="P109" s="12">
        <f>IF(A109="","",IFERROR(M109/SUM('Portfolio'!$M$2:$M$111),0))</f>
        <v/>
      </c>
      <c r="Q109" s="13">
        <f>IF(A109="","",IF(N109&gt;0,"Gewinn",IF(N109&lt;0,"Verlust","Unverändert")))</f>
        <v/>
      </c>
      <c r="R109" s="10" t="n"/>
    </row>
    <row r="110">
      <c r="A110" s="2" t="n"/>
      <c r="B110" s="3" t="n"/>
      <c r="C110" s="3" t="n"/>
      <c r="D110" s="3" t="n"/>
      <c r="E110" s="2" t="n"/>
      <c r="F110" s="2" t="n"/>
      <c r="G110" s="2" t="n"/>
      <c r="H110" s="4" t="n"/>
      <c r="I110" s="5" t="n"/>
      <c r="J110" s="6" t="n"/>
      <c r="K110" s="7">
        <f>IF(E110="","",IFERROR(VLOOKUP(E110,'Kursstamm'!$A$2:$D$111,4,FALSE),0))</f>
        <v/>
      </c>
      <c r="L110" s="7">
        <f>IF(A110="","",I110*J110)</f>
        <v/>
      </c>
      <c r="M110" s="7">
        <f>IF(A110="","",I110*K110)</f>
        <v/>
      </c>
      <c r="N110" s="7">
        <f>IF(A110="","",M110-L110)</f>
        <v/>
      </c>
      <c r="O110" s="8">
        <f>IF(A110="","",IFERROR(N110/L110,0))</f>
        <v/>
      </c>
      <c r="P110" s="8">
        <f>IF(A110="","",IFERROR(M110/SUM('Portfolio'!$M$2:$M$111),0))</f>
        <v/>
      </c>
      <c r="Q110" s="9">
        <f>IF(A110="","",IF(N110&gt;0,"Gewinn",IF(N110&lt;0,"Verlust","Unverändert")))</f>
        <v/>
      </c>
      <c r="R110" s="10" t="n"/>
    </row>
    <row r="111">
      <c r="A111" s="2" t="n"/>
      <c r="B111" s="3" t="n"/>
      <c r="C111" s="3" t="n"/>
      <c r="D111" s="3" t="n"/>
      <c r="E111" s="2" t="n"/>
      <c r="F111" s="2" t="n"/>
      <c r="G111" s="2" t="n"/>
      <c r="H111" s="4" t="n"/>
      <c r="I111" s="5" t="n"/>
      <c r="J111" s="6" t="n"/>
      <c r="K111" s="11">
        <f>IF(E111="","",IFERROR(VLOOKUP(E111,'Kursstamm'!$A$2:$D$111,4,FALSE),0))</f>
        <v/>
      </c>
      <c r="L111" s="11">
        <f>IF(A111="","",I111*J111)</f>
        <v/>
      </c>
      <c r="M111" s="11">
        <f>IF(A111="","",I111*K111)</f>
        <v/>
      </c>
      <c r="N111" s="11">
        <f>IF(A111="","",M111-L111)</f>
        <v/>
      </c>
      <c r="O111" s="12">
        <f>IF(A111="","",IFERROR(N111/L111,0))</f>
        <v/>
      </c>
      <c r="P111" s="12">
        <f>IF(A111="","",IFERROR(M111/SUM('Portfolio'!$M$2:$M$111),0))</f>
        <v/>
      </c>
      <c r="Q111" s="13">
        <f>IF(A111="","",IF(N111&gt;0,"Gewinn",IF(N111&lt;0,"Verlust","Unverändert")))</f>
        <v/>
      </c>
      <c r="R111" s="10" t="n"/>
    </row>
  </sheetData>
  <conditionalFormatting sqref="N2:N111">
    <cfRule type="expression" priority="1" dxfId="0">
      <formula>N2&gt;0</formula>
    </cfRule>
    <cfRule type="expression" priority="2" dxfId="1">
      <formula>N2&lt;0</formula>
    </cfRule>
  </conditionalFormatting>
  <conditionalFormatting sqref="O2:O111">
    <cfRule type="expression" priority="3" dxfId="0">
      <formula>O2&gt;0</formula>
    </cfRule>
    <cfRule type="expression" priority="4" dxfId="1">
      <formula>O2&lt;0</formula>
    </cfRule>
  </conditionalFormatting>
  <conditionalFormatting sqref="Q2:Q111">
    <cfRule type="expression" priority="5" dxfId="0">
      <formula>Q2="Gewinn"</formula>
    </cfRule>
    <cfRule type="expression" priority="6" dxfId="2">
      <formula>Q2="Verlust"</formula>
    </cfRule>
  </conditionalFormatting>
  <dataValidations count="6">
    <dataValidation sqref="C2:C111" showErrorMessage="1" showInputMessage="1" allowBlank="1" type="list">
      <formula1>"Hausbank Berlin,Münchner Direktdepot,Hanseatisches Wertpapierdepot,Frankfurter Anlagebank,Rheinisches Online-Depot,Südwest Depotservice,Norddeutsche Direktbank"</formula1>
    </dataValidation>
    <dataValidation sqref="F2:F111" showErrorMessage="1" showInputMessage="1" allowBlank="1" type="list">
      <formula1>"Aktien,ETF,ETC,Anleihen,Immobilien"</formula1>
    </dataValidation>
    <dataValidation sqref="G2:G111" showErrorMessage="1" showInputMessage="1" allowBlank="1" type="list">
      <formula1>"Deutschland,Europa,USA,Schwellenländer,Global"</formula1>
    </dataValidation>
    <dataValidation sqref="H2:H111" showErrorMessage="1" showInputMessage="1" allowBlank="1" type="date" operator="greaterThan">
      <formula1>1</formula1>
    </dataValidation>
    <dataValidation sqref="I2:I111" showErrorMessage="1" showInputMessage="1" allowBlank="1" type="decimal" operator="greaterThan">
      <formula1>0</formula1>
    </dataValidation>
    <dataValidation sqref="J2:J111" showErrorMessage="1" showInputMessage="1" allowBlank="1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6" customWidth="1" min="2" max="2"/>
    <col width="18" customWidth="1" min="3" max="3"/>
    <col width="20" customWidth="1" min="4" max="4"/>
  </cols>
  <sheetData>
    <row r="1" ht="30" customHeight="1">
      <c r="A1" s="1" t="inlineStr">
        <is>
          <t>ISIN</t>
        </is>
      </c>
      <c r="B1" s="1" t="inlineStr">
        <is>
          <t>Wertpapier</t>
        </is>
      </c>
      <c r="C1" s="1" t="inlineStr">
        <is>
          <t>Assetklasse</t>
        </is>
      </c>
      <c r="D1" s="1" t="inlineStr">
        <is>
          <t>Aktueller Kurs (€)</t>
        </is>
      </c>
    </row>
    <row r="2">
      <c r="A2" s="3" t="inlineStr">
        <is>
          <t>DE0005933931</t>
        </is>
      </c>
      <c r="B2" s="3" t="inlineStr">
        <is>
          <t>iShares Core DAX UCITS ETF</t>
        </is>
      </c>
      <c r="C2" s="3" t="inlineStr">
        <is>
          <t>ETF</t>
        </is>
      </c>
      <c r="D2" s="14" t="n">
        <v>228.1</v>
      </c>
    </row>
    <row r="3">
      <c r="A3" s="3" t="inlineStr">
        <is>
          <t>DE0007164600</t>
        </is>
      </c>
      <c r="B3" s="3" t="inlineStr">
        <is>
          <t>SAP SE</t>
        </is>
      </c>
      <c r="C3" s="3" t="inlineStr">
        <is>
          <t>Aktien</t>
        </is>
      </c>
      <c r="D3" s="14" t="n">
        <v>231.7</v>
      </c>
    </row>
    <row r="4">
      <c r="A4" s="3" t="inlineStr">
        <is>
          <t>IE00BKM4GZ66</t>
        </is>
      </c>
      <c r="B4" s="3" t="inlineStr">
        <is>
          <t>iShares MSCI Emerging Markets ETF</t>
        </is>
      </c>
      <c r="C4" s="3" t="inlineStr">
        <is>
          <t>ETF</t>
        </is>
      </c>
      <c r="D4" s="14" t="n">
        <v>43.1</v>
      </c>
    </row>
    <row r="5">
      <c r="A5" s="3" t="inlineStr">
        <is>
          <t>DE0008404005</t>
        </is>
      </c>
      <c r="B5" s="3" t="inlineStr">
        <is>
          <t>Allianz SE</t>
        </is>
      </c>
      <c r="C5" s="3" t="inlineStr">
        <is>
          <t>Aktien</t>
        </is>
      </c>
      <c r="D5" s="14" t="n">
        <v>352.4</v>
      </c>
    </row>
    <row r="6">
      <c r="A6" s="3" t="inlineStr">
        <is>
          <t>DE000A0S9GB0</t>
        </is>
      </c>
      <c r="B6" s="3" t="inlineStr">
        <is>
          <t>Xetra-Gold ETC</t>
        </is>
      </c>
      <c r="C6" s="3" t="inlineStr">
        <is>
          <t>ETC</t>
        </is>
      </c>
      <c r="D6" s="14" t="n">
        <v>91.2</v>
      </c>
    </row>
    <row r="7">
      <c r="A7" s="3" t="inlineStr">
        <is>
          <t>IE00B5BMR087</t>
        </is>
      </c>
      <c r="B7" s="3" t="inlineStr">
        <is>
          <t>iShares Core S&amp;P 500 ETF</t>
        </is>
      </c>
      <c r="C7" s="3" t="inlineStr">
        <is>
          <t>ETF</t>
        </is>
      </c>
      <c r="D7" s="14" t="n">
        <v>586.5</v>
      </c>
    </row>
    <row r="8">
      <c r="A8" s="3" t="inlineStr">
        <is>
          <t>DE0005557508</t>
        </is>
      </c>
      <c r="B8" s="3" t="inlineStr">
        <is>
          <t>Deutsche Telekom AG</t>
        </is>
      </c>
      <c r="C8" s="3" t="inlineStr">
        <is>
          <t>Aktien</t>
        </is>
      </c>
      <c r="D8" s="14" t="n">
        <v>29.1</v>
      </c>
    </row>
    <row r="9">
      <c r="A9" s="3" t="inlineStr">
        <is>
          <t>IE00BHZPJ569</t>
        </is>
      </c>
      <c r="B9" s="3" t="inlineStr">
        <is>
          <t>iShares MSCI Europe SRI ETF</t>
        </is>
      </c>
      <c r="C9" s="3" t="inlineStr">
        <is>
          <t>ETF</t>
        </is>
      </c>
      <c r="D9" s="14" t="n">
        <v>32.95</v>
      </c>
    </row>
    <row r="10">
      <c r="A10" s="3" t="inlineStr">
        <is>
          <t>IE00B3F81R35</t>
        </is>
      </c>
      <c r="B10" s="3" t="inlineStr">
        <is>
          <t>iShares € Corp Bond ETF</t>
        </is>
      </c>
      <c r="C10" s="3" t="inlineStr">
        <is>
          <t>Anleihen</t>
        </is>
      </c>
      <c r="D10" s="14" t="n">
        <v>5.1</v>
      </c>
    </row>
    <row r="11">
      <c r="A11" s="3" t="inlineStr">
        <is>
          <t>IE00B1FZS350</t>
        </is>
      </c>
      <c r="B11" s="3" t="inlineStr">
        <is>
          <t>iShares European Property Yield ETF</t>
        </is>
      </c>
      <c r="C11" s="3" t="inlineStr">
        <is>
          <t>Immobilien</t>
        </is>
      </c>
      <c r="D11" s="14" t="n">
        <v>23.4</v>
      </c>
    </row>
    <row r="12">
      <c r="A12" s="3" t="n"/>
      <c r="B12" s="3" t="n"/>
      <c r="C12" s="3" t="n"/>
      <c r="D12" s="14" t="n"/>
    </row>
    <row r="13">
      <c r="A13" s="3" t="n"/>
      <c r="B13" s="3" t="n"/>
      <c r="C13" s="3" t="n"/>
      <c r="D13" s="14" t="n"/>
    </row>
    <row r="14">
      <c r="A14" s="3" t="n"/>
      <c r="B14" s="3" t="n"/>
      <c r="C14" s="3" t="n"/>
      <c r="D14" s="14" t="n"/>
    </row>
    <row r="15">
      <c r="A15" s="3" t="n"/>
      <c r="B15" s="3" t="n"/>
      <c r="C15" s="3" t="n"/>
      <c r="D15" s="14" t="n"/>
    </row>
    <row r="16">
      <c r="A16" s="3" t="n"/>
      <c r="B16" s="3" t="n"/>
      <c r="C16" s="3" t="n"/>
      <c r="D16" s="14" t="n"/>
    </row>
    <row r="17">
      <c r="A17" s="3" t="n"/>
      <c r="B17" s="3" t="n"/>
      <c r="C17" s="3" t="n"/>
      <c r="D17" s="14" t="n"/>
    </row>
    <row r="18">
      <c r="A18" s="3" t="n"/>
      <c r="B18" s="3" t="n"/>
      <c r="C18" s="3" t="n"/>
      <c r="D18" s="14" t="n"/>
    </row>
    <row r="19">
      <c r="A19" s="3" t="n"/>
      <c r="B19" s="3" t="n"/>
      <c r="C19" s="3" t="n"/>
      <c r="D19" s="14" t="n"/>
    </row>
    <row r="20">
      <c r="A20" s="3" t="n"/>
      <c r="B20" s="3" t="n"/>
      <c r="C20" s="3" t="n"/>
      <c r="D20" s="14" t="n"/>
    </row>
    <row r="21">
      <c r="A21" s="3" t="n"/>
      <c r="B21" s="3" t="n"/>
      <c r="C21" s="3" t="n"/>
      <c r="D21" s="14" t="n"/>
    </row>
    <row r="22">
      <c r="A22" s="3" t="n"/>
      <c r="B22" s="3" t="n"/>
      <c r="C22" s="3" t="n"/>
      <c r="D22" s="14" t="n"/>
    </row>
    <row r="23">
      <c r="A23" s="3" t="n"/>
      <c r="B23" s="3" t="n"/>
      <c r="C23" s="3" t="n"/>
      <c r="D23" s="14" t="n"/>
    </row>
    <row r="24">
      <c r="A24" s="3" t="n"/>
      <c r="B24" s="3" t="n"/>
      <c r="C24" s="3" t="n"/>
      <c r="D24" s="14" t="n"/>
    </row>
    <row r="25">
      <c r="A25" s="3" t="n"/>
      <c r="B25" s="3" t="n"/>
      <c r="C25" s="3" t="n"/>
      <c r="D25" s="14" t="n"/>
    </row>
    <row r="26">
      <c r="A26" s="3" t="n"/>
      <c r="B26" s="3" t="n"/>
      <c r="C26" s="3" t="n"/>
      <c r="D26" s="14" t="n"/>
    </row>
    <row r="27">
      <c r="A27" s="3" t="n"/>
      <c r="B27" s="3" t="n"/>
      <c r="C27" s="3" t="n"/>
      <c r="D27" s="14" t="n"/>
    </row>
    <row r="28">
      <c r="A28" s="3" t="n"/>
      <c r="B28" s="3" t="n"/>
      <c r="C28" s="3" t="n"/>
      <c r="D28" s="14" t="n"/>
    </row>
    <row r="29">
      <c r="A29" s="3" t="n"/>
      <c r="B29" s="3" t="n"/>
      <c r="C29" s="3" t="n"/>
      <c r="D29" s="14" t="n"/>
    </row>
    <row r="30">
      <c r="A30" s="3" t="n"/>
      <c r="B30" s="3" t="n"/>
      <c r="C30" s="3" t="n"/>
      <c r="D30" s="14" t="n"/>
    </row>
    <row r="31">
      <c r="A31" s="3" t="n"/>
      <c r="B31" s="3" t="n"/>
      <c r="C31" s="3" t="n"/>
      <c r="D31" s="14" t="n"/>
    </row>
    <row r="32">
      <c r="A32" s="3" t="n"/>
      <c r="B32" s="3" t="n"/>
      <c r="C32" s="3" t="n"/>
      <c r="D32" s="14" t="n"/>
    </row>
    <row r="33">
      <c r="A33" s="3" t="n"/>
      <c r="B33" s="3" t="n"/>
      <c r="C33" s="3" t="n"/>
      <c r="D33" s="14" t="n"/>
    </row>
    <row r="34">
      <c r="A34" s="3" t="n"/>
      <c r="B34" s="3" t="n"/>
      <c r="C34" s="3" t="n"/>
      <c r="D34" s="14" t="n"/>
    </row>
    <row r="35">
      <c r="A35" s="3" t="n"/>
      <c r="B35" s="3" t="n"/>
      <c r="C35" s="3" t="n"/>
      <c r="D35" s="14" t="n"/>
    </row>
    <row r="36">
      <c r="A36" s="3" t="n"/>
      <c r="B36" s="3" t="n"/>
      <c r="C36" s="3" t="n"/>
      <c r="D36" s="14" t="n"/>
    </row>
    <row r="37">
      <c r="A37" s="3" t="n"/>
      <c r="B37" s="3" t="n"/>
      <c r="C37" s="3" t="n"/>
      <c r="D37" s="14" t="n"/>
    </row>
    <row r="38">
      <c r="A38" s="3" t="n"/>
      <c r="B38" s="3" t="n"/>
      <c r="C38" s="3" t="n"/>
      <c r="D38" s="14" t="n"/>
    </row>
    <row r="39">
      <c r="A39" s="3" t="n"/>
      <c r="B39" s="3" t="n"/>
      <c r="C39" s="3" t="n"/>
      <c r="D39" s="14" t="n"/>
    </row>
    <row r="40">
      <c r="A40" s="3" t="n"/>
      <c r="B40" s="3" t="n"/>
      <c r="C40" s="3" t="n"/>
      <c r="D40" s="14" t="n"/>
    </row>
    <row r="41">
      <c r="A41" s="3" t="n"/>
      <c r="B41" s="3" t="n"/>
      <c r="C41" s="3" t="n"/>
      <c r="D41" s="14" t="n"/>
    </row>
    <row r="42">
      <c r="A42" s="3" t="n"/>
      <c r="B42" s="3" t="n"/>
      <c r="C42" s="3" t="n"/>
      <c r="D42" s="14" t="n"/>
    </row>
    <row r="43">
      <c r="A43" s="3" t="n"/>
      <c r="B43" s="3" t="n"/>
      <c r="C43" s="3" t="n"/>
      <c r="D43" s="14" t="n"/>
    </row>
    <row r="44">
      <c r="A44" s="3" t="n"/>
      <c r="B44" s="3" t="n"/>
      <c r="C44" s="3" t="n"/>
      <c r="D44" s="14" t="n"/>
    </row>
    <row r="45">
      <c r="A45" s="3" t="n"/>
      <c r="B45" s="3" t="n"/>
      <c r="C45" s="3" t="n"/>
      <c r="D45" s="14" t="n"/>
    </row>
    <row r="46">
      <c r="A46" s="3" t="n"/>
      <c r="B46" s="3" t="n"/>
      <c r="C46" s="3" t="n"/>
      <c r="D46" s="14" t="n"/>
    </row>
    <row r="47">
      <c r="A47" s="3" t="n"/>
      <c r="B47" s="3" t="n"/>
      <c r="C47" s="3" t="n"/>
      <c r="D47" s="14" t="n"/>
    </row>
    <row r="48">
      <c r="A48" s="3" t="n"/>
      <c r="B48" s="3" t="n"/>
      <c r="C48" s="3" t="n"/>
      <c r="D48" s="14" t="n"/>
    </row>
    <row r="49">
      <c r="A49" s="3" t="n"/>
      <c r="B49" s="3" t="n"/>
      <c r="C49" s="3" t="n"/>
      <c r="D49" s="14" t="n"/>
    </row>
    <row r="50">
      <c r="A50" s="3" t="n"/>
      <c r="B50" s="3" t="n"/>
      <c r="C50" s="3" t="n"/>
      <c r="D50" s="14" t="n"/>
    </row>
    <row r="51">
      <c r="A51" s="3" t="n"/>
      <c r="B51" s="3" t="n"/>
      <c r="C51" s="3" t="n"/>
      <c r="D51" s="14" t="n"/>
    </row>
    <row r="52">
      <c r="A52" s="3" t="n"/>
      <c r="B52" s="3" t="n"/>
      <c r="C52" s="3" t="n"/>
      <c r="D52" s="14" t="n"/>
    </row>
    <row r="53">
      <c r="A53" s="3" t="n"/>
      <c r="B53" s="3" t="n"/>
      <c r="C53" s="3" t="n"/>
      <c r="D53" s="14" t="n"/>
    </row>
    <row r="54">
      <c r="A54" s="3" t="n"/>
      <c r="B54" s="3" t="n"/>
      <c r="C54" s="3" t="n"/>
      <c r="D54" s="14" t="n"/>
    </row>
    <row r="55">
      <c r="A55" s="3" t="n"/>
      <c r="B55" s="3" t="n"/>
      <c r="C55" s="3" t="n"/>
      <c r="D55" s="14" t="n"/>
    </row>
    <row r="56">
      <c r="A56" s="3" t="n"/>
      <c r="B56" s="3" t="n"/>
      <c r="C56" s="3" t="n"/>
      <c r="D56" s="14" t="n"/>
    </row>
    <row r="57">
      <c r="A57" s="3" t="n"/>
      <c r="B57" s="3" t="n"/>
      <c r="C57" s="3" t="n"/>
      <c r="D57" s="14" t="n"/>
    </row>
    <row r="58">
      <c r="A58" s="3" t="n"/>
      <c r="B58" s="3" t="n"/>
      <c r="C58" s="3" t="n"/>
      <c r="D58" s="14" t="n"/>
    </row>
    <row r="59">
      <c r="A59" s="3" t="n"/>
      <c r="B59" s="3" t="n"/>
      <c r="C59" s="3" t="n"/>
      <c r="D59" s="14" t="n"/>
    </row>
    <row r="60">
      <c r="A60" s="3" t="n"/>
      <c r="B60" s="3" t="n"/>
      <c r="C60" s="3" t="n"/>
      <c r="D60" s="14" t="n"/>
    </row>
    <row r="61">
      <c r="A61" s="3" t="n"/>
      <c r="B61" s="3" t="n"/>
      <c r="C61" s="3" t="n"/>
      <c r="D61" s="14" t="n"/>
    </row>
    <row r="62">
      <c r="A62" s="3" t="n"/>
      <c r="B62" s="3" t="n"/>
      <c r="C62" s="3" t="n"/>
      <c r="D62" s="14" t="n"/>
    </row>
    <row r="63">
      <c r="A63" s="3" t="n"/>
      <c r="B63" s="3" t="n"/>
      <c r="C63" s="3" t="n"/>
      <c r="D63" s="14" t="n"/>
    </row>
    <row r="64">
      <c r="A64" s="3" t="n"/>
      <c r="B64" s="3" t="n"/>
      <c r="C64" s="3" t="n"/>
      <c r="D64" s="14" t="n"/>
    </row>
    <row r="65">
      <c r="A65" s="3" t="n"/>
      <c r="B65" s="3" t="n"/>
      <c r="C65" s="3" t="n"/>
      <c r="D65" s="14" t="n"/>
    </row>
    <row r="66">
      <c r="A66" s="3" t="n"/>
      <c r="B66" s="3" t="n"/>
      <c r="C66" s="3" t="n"/>
      <c r="D66" s="14" t="n"/>
    </row>
    <row r="67">
      <c r="A67" s="3" t="n"/>
      <c r="B67" s="3" t="n"/>
      <c r="C67" s="3" t="n"/>
      <c r="D67" s="14" t="n"/>
    </row>
    <row r="68">
      <c r="A68" s="3" t="n"/>
      <c r="B68" s="3" t="n"/>
      <c r="C68" s="3" t="n"/>
      <c r="D68" s="14" t="n"/>
    </row>
    <row r="69">
      <c r="A69" s="3" t="n"/>
      <c r="B69" s="3" t="n"/>
      <c r="C69" s="3" t="n"/>
      <c r="D69" s="14" t="n"/>
    </row>
    <row r="70">
      <c r="A70" s="3" t="n"/>
      <c r="B70" s="3" t="n"/>
      <c r="C70" s="3" t="n"/>
      <c r="D70" s="14" t="n"/>
    </row>
    <row r="71">
      <c r="A71" s="3" t="n"/>
      <c r="B71" s="3" t="n"/>
      <c r="C71" s="3" t="n"/>
      <c r="D71" s="14" t="n"/>
    </row>
    <row r="72">
      <c r="A72" s="3" t="n"/>
      <c r="B72" s="3" t="n"/>
      <c r="C72" s="3" t="n"/>
      <c r="D72" s="14" t="n"/>
    </row>
    <row r="73">
      <c r="A73" s="3" t="n"/>
      <c r="B73" s="3" t="n"/>
      <c r="C73" s="3" t="n"/>
      <c r="D73" s="14" t="n"/>
    </row>
    <row r="74">
      <c r="A74" s="3" t="n"/>
      <c r="B74" s="3" t="n"/>
      <c r="C74" s="3" t="n"/>
      <c r="D74" s="14" t="n"/>
    </row>
    <row r="75">
      <c r="A75" s="3" t="n"/>
      <c r="B75" s="3" t="n"/>
      <c r="C75" s="3" t="n"/>
      <c r="D75" s="14" t="n"/>
    </row>
    <row r="76">
      <c r="A76" s="3" t="n"/>
      <c r="B76" s="3" t="n"/>
      <c r="C76" s="3" t="n"/>
      <c r="D76" s="14" t="n"/>
    </row>
    <row r="77">
      <c r="A77" s="3" t="n"/>
      <c r="B77" s="3" t="n"/>
      <c r="C77" s="3" t="n"/>
      <c r="D77" s="14" t="n"/>
    </row>
    <row r="78">
      <c r="A78" s="3" t="n"/>
      <c r="B78" s="3" t="n"/>
      <c r="C78" s="3" t="n"/>
      <c r="D78" s="14" t="n"/>
    </row>
    <row r="79">
      <c r="A79" s="3" t="n"/>
      <c r="B79" s="3" t="n"/>
      <c r="C79" s="3" t="n"/>
      <c r="D79" s="14" t="n"/>
    </row>
    <row r="80">
      <c r="A80" s="3" t="n"/>
      <c r="B80" s="3" t="n"/>
      <c r="C80" s="3" t="n"/>
      <c r="D80" s="14" t="n"/>
    </row>
    <row r="81">
      <c r="A81" s="3" t="n"/>
      <c r="B81" s="3" t="n"/>
      <c r="C81" s="3" t="n"/>
      <c r="D81" s="14" t="n"/>
    </row>
    <row r="82">
      <c r="A82" s="3" t="n"/>
      <c r="B82" s="3" t="n"/>
      <c r="C82" s="3" t="n"/>
      <c r="D82" s="14" t="n"/>
    </row>
    <row r="83">
      <c r="A83" s="3" t="n"/>
      <c r="B83" s="3" t="n"/>
      <c r="C83" s="3" t="n"/>
      <c r="D83" s="14" t="n"/>
    </row>
    <row r="84">
      <c r="A84" s="3" t="n"/>
      <c r="B84" s="3" t="n"/>
      <c r="C84" s="3" t="n"/>
      <c r="D84" s="14" t="n"/>
    </row>
    <row r="85">
      <c r="A85" s="3" t="n"/>
      <c r="B85" s="3" t="n"/>
      <c r="C85" s="3" t="n"/>
      <c r="D85" s="14" t="n"/>
    </row>
    <row r="86">
      <c r="A86" s="3" t="n"/>
      <c r="B86" s="3" t="n"/>
      <c r="C86" s="3" t="n"/>
      <c r="D86" s="14" t="n"/>
    </row>
    <row r="87">
      <c r="A87" s="3" t="n"/>
      <c r="B87" s="3" t="n"/>
      <c r="C87" s="3" t="n"/>
      <c r="D87" s="14" t="n"/>
    </row>
    <row r="88">
      <c r="A88" s="3" t="n"/>
      <c r="B88" s="3" t="n"/>
      <c r="C88" s="3" t="n"/>
      <c r="D88" s="14" t="n"/>
    </row>
    <row r="89">
      <c r="A89" s="3" t="n"/>
      <c r="B89" s="3" t="n"/>
      <c r="C89" s="3" t="n"/>
      <c r="D89" s="14" t="n"/>
    </row>
    <row r="90">
      <c r="A90" s="3" t="n"/>
      <c r="B90" s="3" t="n"/>
      <c r="C90" s="3" t="n"/>
      <c r="D90" s="14" t="n"/>
    </row>
    <row r="91">
      <c r="A91" s="3" t="n"/>
      <c r="B91" s="3" t="n"/>
      <c r="C91" s="3" t="n"/>
      <c r="D91" s="14" t="n"/>
    </row>
    <row r="92">
      <c r="A92" s="3" t="n"/>
      <c r="B92" s="3" t="n"/>
      <c r="C92" s="3" t="n"/>
      <c r="D92" s="14" t="n"/>
    </row>
    <row r="93">
      <c r="A93" s="3" t="n"/>
      <c r="B93" s="3" t="n"/>
      <c r="C93" s="3" t="n"/>
      <c r="D93" s="14" t="n"/>
    </row>
    <row r="94">
      <c r="A94" s="3" t="n"/>
      <c r="B94" s="3" t="n"/>
      <c r="C94" s="3" t="n"/>
      <c r="D94" s="14" t="n"/>
    </row>
    <row r="95">
      <c r="A95" s="3" t="n"/>
      <c r="B95" s="3" t="n"/>
      <c r="C95" s="3" t="n"/>
      <c r="D95" s="14" t="n"/>
    </row>
    <row r="96">
      <c r="A96" s="3" t="n"/>
      <c r="B96" s="3" t="n"/>
      <c r="C96" s="3" t="n"/>
      <c r="D96" s="14" t="n"/>
    </row>
    <row r="97">
      <c r="A97" s="3" t="n"/>
      <c r="B97" s="3" t="n"/>
      <c r="C97" s="3" t="n"/>
      <c r="D97" s="14" t="n"/>
    </row>
    <row r="98">
      <c r="A98" s="3" t="n"/>
      <c r="B98" s="3" t="n"/>
      <c r="C98" s="3" t="n"/>
      <c r="D98" s="14" t="n"/>
    </row>
    <row r="99">
      <c r="A99" s="3" t="n"/>
      <c r="B99" s="3" t="n"/>
      <c r="C99" s="3" t="n"/>
      <c r="D99" s="14" t="n"/>
    </row>
    <row r="100">
      <c r="A100" s="3" t="n"/>
      <c r="B100" s="3" t="n"/>
      <c r="C100" s="3" t="n"/>
      <c r="D100" s="14" t="n"/>
    </row>
    <row r="101">
      <c r="A101" s="3" t="n"/>
      <c r="B101" s="3" t="n"/>
      <c r="C101" s="3" t="n"/>
      <c r="D101" s="14" t="n"/>
    </row>
    <row r="102">
      <c r="A102" s="3" t="n"/>
      <c r="B102" s="3" t="n"/>
      <c r="C102" s="3" t="n"/>
      <c r="D102" s="14" t="n"/>
    </row>
    <row r="103">
      <c r="A103" s="3" t="n"/>
      <c r="B103" s="3" t="n"/>
      <c r="C103" s="3" t="n"/>
      <c r="D103" s="14" t="n"/>
    </row>
    <row r="104">
      <c r="A104" s="3" t="n"/>
      <c r="B104" s="3" t="n"/>
      <c r="C104" s="3" t="n"/>
      <c r="D104" s="14" t="n"/>
    </row>
    <row r="105">
      <c r="A105" s="3" t="n"/>
      <c r="B105" s="3" t="n"/>
      <c r="C105" s="3" t="n"/>
      <c r="D105" s="14" t="n"/>
    </row>
    <row r="106">
      <c r="A106" s="3" t="n"/>
      <c r="B106" s="3" t="n"/>
      <c r="C106" s="3" t="n"/>
      <c r="D106" s="14" t="n"/>
    </row>
    <row r="107">
      <c r="A107" s="3" t="n"/>
      <c r="B107" s="3" t="n"/>
      <c r="C107" s="3" t="n"/>
      <c r="D107" s="14" t="n"/>
    </row>
    <row r="108">
      <c r="A108" s="3" t="n"/>
      <c r="B108" s="3" t="n"/>
      <c r="C108" s="3" t="n"/>
      <c r="D108" s="14" t="n"/>
    </row>
    <row r="109">
      <c r="A109" s="3" t="n"/>
      <c r="B109" s="3" t="n"/>
      <c r="C109" s="3" t="n"/>
      <c r="D109" s="14" t="n"/>
    </row>
    <row r="110">
      <c r="A110" s="3" t="n"/>
      <c r="B110" s="3" t="n"/>
      <c r="C110" s="3" t="n"/>
      <c r="D110" s="14" t="n"/>
    </row>
    <row r="111">
      <c r="A111" s="3" t="n"/>
      <c r="B111" s="3" t="n"/>
      <c r="C111" s="3" t="n"/>
      <c r="D111" s="14" t="n"/>
    </row>
  </sheetData>
  <dataValidations count="2">
    <dataValidation sqref="C2:C111" showErrorMessage="1" showInputMessage="1" allowBlank="1" type="list">
      <formula1>"Aktien,ETF,ETC,Anleihen,Immobilien"</formula1>
    </dataValidation>
    <dataValidation sqref="D2:D111" showErrorMessage="1" showInputMessage="1" allowBlank="1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4" customWidth="1" min="3" max="3"/>
    <col width="18" customWidth="1" min="4" max="4"/>
    <col width="20" customWidth="1" min="5" max="5"/>
    <col width="12" customWidth="1" min="6" max="6"/>
    <col width="34" customWidth="1" min="7" max="7"/>
    <col width="19" customWidth="1" min="8" max="8"/>
    <col width="4" customWidth="1" min="9" max="9"/>
    <col width="34" customWidth="1" min="10" max="10"/>
    <col width="20" customWidth="1" min="11" max="11"/>
  </cols>
  <sheetData>
    <row r="1" ht="30" customHeight="1">
      <c r="A1" s="15" t="inlineStr">
        <is>
          <t>Portfolio-Dashboard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>
      <c r="A2" s="17" t="inlineStr">
        <is>
          <t>Kennzahlen und Visualisierungen auf Basis der im Blatt „Portfolio“ erfassten Positionen</t>
        </is>
      </c>
      <c r="D2" s="18" t="inlineStr">
        <is>
          <t>Portfolioanteil nach Assetklasse</t>
        </is>
      </c>
      <c r="G2" s="18" t="inlineStr">
        <is>
          <t>Aktueller Wert je Wertpapier</t>
        </is>
      </c>
      <c r="J2" s="18" t="inlineStr">
        <is>
          <t>Gewinn/Verlust je Position</t>
        </is>
      </c>
    </row>
    <row r="3">
      <c r="A3" s="18" t="inlineStr">
        <is>
          <t>Gesamt investiert</t>
        </is>
      </c>
      <c r="B3" s="19">
        <f>SUM('Portfolio'!$L$2:$L$111)</f>
        <v/>
      </c>
      <c r="D3" s="1" t="inlineStr">
        <is>
          <t>Assetklasse</t>
        </is>
      </c>
      <c r="E3" s="1" t="inlineStr">
        <is>
          <t>Aktueller Wert (€)</t>
        </is>
      </c>
      <c r="F3" s="1" t="inlineStr">
        <is>
          <t>Positionen</t>
        </is>
      </c>
      <c r="G3" s="1" t="inlineStr">
        <is>
          <t>Wertpapier</t>
        </is>
      </c>
      <c r="H3" s="1" t="inlineStr">
        <is>
          <t>Aktueller Wert (€)</t>
        </is>
      </c>
      <c r="J3" s="1" t="inlineStr">
        <is>
          <t>Wertpapier</t>
        </is>
      </c>
      <c r="K3" s="1" t="inlineStr">
        <is>
          <t>Gewinn/Verlust (€)</t>
        </is>
      </c>
    </row>
    <row r="4">
      <c r="A4" s="18" t="inlineStr">
        <is>
          <t>Aktueller Portfoliowert</t>
        </is>
      </c>
      <c r="B4" s="19">
        <f>SUM('Portfolio'!$M$2:$M$111)</f>
        <v/>
      </c>
      <c r="D4" s="20" t="inlineStr">
        <is>
          <t>Aktien</t>
        </is>
      </c>
      <c r="E4" s="21">
        <f>SUMIF('Portfolio'!$F$2:$F$111,D4,'Portfolio'!$M$2:$M$111)</f>
        <v/>
      </c>
      <c r="F4" s="22">
        <f>COUNTIF('Portfolio'!$F$2:$F$111,D4)</f>
        <v/>
      </c>
      <c r="G4" s="20">
        <f>IF('Portfolio'!$A$2="","",'Portfolio'!$D$2)</f>
        <v/>
      </c>
      <c r="H4" s="21">
        <f>IF('Portfolio'!$A$2="","",'Portfolio'!$M$2)</f>
        <v/>
      </c>
      <c r="J4" s="20">
        <f>IF('Portfolio'!$A$2="","",'Portfolio'!$D$2)</f>
        <v/>
      </c>
      <c r="K4" s="21">
        <f>IF('Portfolio'!$A$2="","",'Portfolio'!$N$2)</f>
        <v/>
      </c>
    </row>
    <row r="5">
      <c r="A5" s="18" t="inlineStr">
        <is>
          <t>Gesamtgewinn/-verlust</t>
        </is>
      </c>
      <c r="B5" s="19">
        <f>SUM('Portfolio'!$N$2:$N$111)</f>
        <v/>
      </c>
      <c r="D5" s="23" t="inlineStr">
        <is>
          <t>ETF</t>
        </is>
      </c>
      <c r="E5" s="24">
        <f>SUMIF('Portfolio'!$F$2:$F$111,D5,'Portfolio'!$M$2:$M$111)</f>
        <v/>
      </c>
      <c r="F5" s="25">
        <f>COUNTIF('Portfolio'!$F$2:$F$111,D5)</f>
        <v/>
      </c>
      <c r="G5" s="23">
        <f>IF('Portfolio'!$A$3="","",'Portfolio'!$D$3)</f>
        <v/>
      </c>
      <c r="H5" s="24">
        <f>IF('Portfolio'!$A$3="","",'Portfolio'!$M$3)</f>
        <v/>
      </c>
      <c r="J5" s="23">
        <f>IF('Portfolio'!$A$3="","",'Portfolio'!$D$3)</f>
        <v/>
      </c>
      <c r="K5" s="24">
        <f>IF('Portfolio'!$A$3="","",'Portfolio'!$N$3)</f>
        <v/>
      </c>
    </row>
    <row r="6">
      <c r="A6" s="18" t="inlineStr">
        <is>
          <t>Gesamtrendite</t>
        </is>
      </c>
      <c r="B6" s="26">
        <f>IFERROR(B5/B3,0)</f>
        <v/>
      </c>
      <c r="D6" s="20" t="inlineStr">
        <is>
          <t>ETC</t>
        </is>
      </c>
      <c r="E6" s="21">
        <f>SUMIF('Portfolio'!$F$2:$F$111,D6,'Portfolio'!$M$2:$M$111)</f>
        <v/>
      </c>
      <c r="F6" s="22">
        <f>COUNTIF('Portfolio'!$F$2:$F$111,D6)</f>
        <v/>
      </c>
      <c r="G6" s="20">
        <f>IF('Portfolio'!$A$4="","",'Portfolio'!$D$4)</f>
        <v/>
      </c>
      <c r="H6" s="21">
        <f>IF('Portfolio'!$A$4="","",'Portfolio'!$M$4)</f>
        <v/>
      </c>
      <c r="J6" s="20">
        <f>IF('Portfolio'!$A$4="","",'Portfolio'!$D$4)</f>
        <v/>
      </c>
      <c r="K6" s="21">
        <f>IF('Portfolio'!$A$4="","",'Portfolio'!$N$4)</f>
        <v/>
      </c>
    </row>
    <row r="7">
      <c r="A7" s="18" t="inlineStr">
        <is>
          <t>Anzahl Positionen</t>
        </is>
      </c>
      <c r="B7" s="27">
        <f>COUNTIF('Portfolio'!$A$2:$A$111,"&lt;&gt;")</f>
        <v/>
      </c>
      <c r="D7" s="23" t="inlineStr">
        <is>
          <t>Anleihen</t>
        </is>
      </c>
      <c r="E7" s="24">
        <f>SUMIF('Portfolio'!$F$2:$F$111,D7,'Portfolio'!$M$2:$M$111)</f>
        <v/>
      </c>
      <c r="F7" s="25">
        <f>COUNTIF('Portfolio'!$F$2:$F$111,D7)</f>
        <v/>
      </c>
      <c r="G7" s="23">
        <f>IF('Portfolio'!$A$5="","",'Portfolio'!$D$5)</f>
        <v/>
      </c>
      <c r="H7" s="24">
        <f>IF('Portfolio'!$A$5="","",'Portfolio'!$M$5)</f>
        <v/>
      </c>
      <c r="J7" s="23">
        <f>IF('Portfolio'!$A$5="","",'Portfolio'!$D$5)</f>
        <v/>
      </c>
      <c r="K7" s="24">
        <f>IF('Portfolio'!$A$5="","",'Portfolio'!$N$5)</f>
        <v/>
      </c>
    </row>
    <row r="8">
      <c r="A8" s="18" t="inlineStr">
        <is>
          <t>Gewinnpositionen</t>
        </is>
      </c>
      <c r="B8" s="27">
        <f>COUNTIF('Portfolio'!$Q$2:$Q$111,"Gewinn")</f>
        <v/>
      </c>
      <c r="D8" s="20" t="inlineStr">
        <is>
          <t>Immobilien</t>
        </is>
      </c>
      <c r="E8" s="21">
        <f>SUMIF('Portfolio'!$F$2:$F$111,D8,'Portfolio'!$M$2:$M$111)</f>
        <v/>
      </c>
      <c r="F8" s="22">
        <f>COUNTIF('Portfolio'!$F$2:$F$111,D8)</f>
        <v/>
      </c>
      <c r="G8" s="20">
        <f>IF('Portfolio'!$A$6="","",'Portfolio'!$D$6)</f>
        <v/>
      </c>
      <c r="H8" s="21">
        <f>IF('Portfolio'!$A$6="","",'Portfolio'!$M$6)</f>
        <v/>
      </c>
      <c r="J8" s="20">
        <f>IF('Portfolio'!$A$6="","",'Portfolio'!$D$6)</f>
        <v/>
      </c>
      <c r="K8" s="21">
        <f>IF('Portfolio'!$A$6="","",'Portfolio'!$N$6)</f>
        <v/>
      </c>
    </row>
    <row r="9">
      <c r="A9" s="18" t="inlineStr">
        <is>
          <t>Verlustpositionen</t>
        </is>
      </c>
      <c r="B9" s="27">
        <f>COUNTIF('Portfolio'!$Q$2:$Q$111,"Verlust")</f>
        <v/>
      </c>
      <c r="G9" s="23">
        <f>IF('Portfolio'!$A$7="","",'Portfolio'!$D$7)</f>
        <v/>
      </c>
      <c r="H9" s="24">
        <f>IF('Portfolio'!$A$7="","",'Portfolio'!$M$7)</f>
        <v/>
      </c>
      <c r="J9" s="23">
        <f>IF('Portfolio'!$A$7="","",'Portfolio'!$D$7)</f>
        <v/>
      </c>
      <c r="K9" s="24">
        <f>IF('Portfolio'!$A$7="","",'Portfolio'!$N$7)</f>
        <v/>
      </c>
    </row>
    <row r="10">
      <c r="A10" s="18" t="inlineStr">
        <is>
          <t>Durchschnittliche Rendite</t>
        </is>
      </c>
      <c r="B10" s="26">
        <f>IFERROR(AVERAGE('Portfolio'!$O$2:$O$111),0)</f>
        <v/>
      </c>
      <c r="G10" s="20">
        <f>IF('Portfolio'!$A$8="","",'Portfolio'!$D$8)</f>
        <v/>
      </c>
      <c r="H10" s="21">
        <f>IF('Portfolio'!$A$8="","",'Portfolio'!$M$8)</f>
        <v/>
      </c>
      <c r="J10" s="20">
        <f>IF('Portfolio'!$A$8="","",'Portfolio'!$D$8)</f>
        <v/>
      </c>
      <c r="K10" s="21">
        <f>IF('Portfolio'!$A$8="","",'Portfolio'!$N$8)</f>
        <v/>
      </c>
    </row>
    <row r="11">
      <c r="G11" s="23">
        <f>IF('Portfolio'!$A$9="","",'Portfolio'!$D$9)</f>
        <v/>
      </c>
      <c r="H11" s="24">
        <f>IF('Portfolio'!$A$9="","",'Portfolio'!$M$9)</f>
        <v/>
      </c>
      <c r="J11" s="23">
        <f>IF('Portfolio'!$A$9="","",'Portfolio'!$D$9)</f>
        <v/>
      </c>
      <c r="K11" s="24">
        <f>IF('Portfolio'!$A$9="","",'Portfolio'!$N$9)</f>
        <v/>
      </c>
    </row>
    <row r="12">
      <c r="G12" s="20">
        <f>IF('Portfolio'!$A$10="","",'Portfolio'!$D$10)</f>
        <v/>
      </c>
      <c r="H12" s="21">
        <f>IF('Portfolio'!$A$10="","",'Portfolio'!$M$10)</f>
        <v/>
      </c>
      <c r="J12" s="20">
        <f>IF('Portfolio'!$A$10="","",'Portfolio'!$D$10)</f>
        <v/>
      </c>
      <c r="K12" s="21">
        <f>IF('Portfolio'!$A$10="","",'Portfolio'!$N$10)</f>
        <v/>
      </c>
    </row>
    <row r="13">
      <c r="G13" s="23">
        <f>IF('Portfolio'!$A$11="","",'Portfolio'!$D$11)</f>
        <v/>
      </c>
      <c r="H13" s="24">
        <f>IF('Portfolio'!$A$11="","",'Portfolio'!$M$11)</f>
        <v/>
      </c>
      <c r="J13" s="23">
        <f>IF('Portfolio'!$A$11="","",'Portfolio'!$D$11)</f>
        <v/>
      </c>
      <c r="K13" s="24">
        <f>IF('Portfolio'!$A$11="","",'Portfolio'!$N$11)</f>
        <v/>
      </c>
    </row>
    <row r="14">
      <c r="G14" s="20">
        <f>IF('Portfolio'!$A$12="","",'Portfolio'!$D$12)</f>
        <v/>
      </c>
      <c r="H14" s="21">
        <f>IF('Portfolio'!$A$12="","",'Portfolio'!$M$12)</f>
        <v/>
      </c>
      <c r="J14" s="20">
        <f>IF('Portfolio'!$A$12="","",'Portfolio'!$D$12)</f>
        <v/>
      </c>
      <c r="K14" s="21">
        <f>IF('Portfolio'!$A$12="","",'Portfolio'!$N$12)</f>
        <v/>
      </c>
    </row>
    <row r="15">
      <c r="G15" s="23">
        <f>IF('Portfolio'!$A$13="","",'Portfolio'!$D$13)</f>
        <v/>
      </c>
      <c r="H15" s="24">
        <f>IF('Portfolio'!$A$13="","",'Portfolio'!$M$13)</f>
        <v/>
      </c>
      <c r="J15" s="23">
        <f>IF('Portfolio'!$A$13="","",'Portfolio'!$D$13)</f>
        <v/>
      </c>
      <c r="K15" s="24">
        <f>IF('Portfolio'!$A$13="","",'Portfolio'!$N$13)</f>
        <v/>
      </c>
    </row>
    <row r="16">
      <c r="G16" s="20">
        <f>IF('Portfolio'!$A$14="","",'Portfolio'!$D$14)</f>
        <v/>
      </c>
      <c r="H16" s="21">
        <f>IF('Portfolio'!$A$14="","",'Portfolio'!$M$14)</f>
        <v/>
      </c>
      <c r="J16" s="20">
        <f>IF('Portfolio'!$A$14="","",'Portfolio'!$D$14)</f>
        <v/>
      </c>
      <c r="K16" s="21">
        <f>IF('Portfolio'!$A$14="","",'Portfolio'!$N$14)</f>
        <v/>
      </c>
    </row>
    <row r="17">
      <c r="G17" s="23">
        <f>IF('Portfolio'!$A$15="","",'Portfolio'!$D$15)</f>
        <v/>
      </c>
      <c r="H17" s="24">
        <f>IF('Portfolio'!$A$15="","",'Portfolio'!$M$15)</f>
        <v/>
      </c>
      <c r="J17" s="23">
        <f>IF('Portfolio'!$A$15="","",'Portfolio'!$D$15)</f>
        <v/>
      </c>
      <c r="K17" s="24">
        <f>IF('Portfolio'!$A$15="","",'Portfolio'!$N$15)</f>
        <v/>
      </c>
    </row>
    <row r="18">
      <c r="G18" s="20">
        <f>IF('Portfolio'!$A$16="","",'Portfolio'!$D$16)</f>
        <v/>
      </c>
      <c r="H18" s="21">
        <f>IF('Portfolio'!$A$16="","",'Portfolio'!$M$16)</f>
        <v/>
      </c>
      <c r="J18" s="20">
        <f>IF('Portfolio'!$A$16="","",'Portfolio'!$D$16)</f>
        <v/>
      </c>
      <c r="K18" s="21">
        <f>IF('Portfolio'!$A$16="","",'Portfolio'!$N$16)</f>
        <v/>
      </c>
    </row>
    <row r="19">
      <c r="G19" s="23">
        <f>IF('Portfolio'!$A$17="","",'Portfolio'!$D$17)</f>
        <v/>
      </c>
      <c r="H19" s="24">
        <f>IF('Portfolio'!$A$17="","",'Portfolio'!$M$17)</f>
        <v/>
      </c>
      <c r="J19" s="23">
        <f>IF('Portfolio'!$A$17="","",'Portfolio'!$D$17)</f>
        <v/>
      </c>
      <c r="K19" s="24">
        <f>IF('Portfolio'!$A$17="","",'Portfolio'!$N$17)</f>
        <v/>
      </c>
    </row>
    <row r="20">
      <c r="G20" s="20">
        <f>IF('Portfolio'!$A$18="","",'Portfolio'!$D$18)</f>
        <v/>
      </c>
      <c r="H20" s="21">
        <f>IF('Portfolio'!$A$18="","",'Portfolio'!$M$18)</f>
        <v/>
      </c>
      <c r="J20" s="20">
        <f>IF('Portfolio'!$A$18="","",'Portfolio'!$D$18)</f>
        <v/>
      </c>
      <c r="K20" s="21">
        <f>IF('Portfolio'!$A$18="","",'Portfolio'!$N$18)</f>
        <v/>
      </c>
    </row>
    <row r="21">
      <c r="G21" s="23">
        <f>IF('Portfolio'!$A$19="","",'Portfolio'!$D$19)</f>
        <v/>
      </c>
      <c r="H21" s="24">
        <f>IF('Portfolio'!$A$19="","",'Portfolio'!$M$19)</f>
        <v/>
      </c>
      <c r="J21" s="23">
        <f>IF('Portfolio'!$A$19="","",'Portfolio'!$D$19)</f>
        <v/>
      </c>
      <c r="K21" s="24">
        <f>IF('Portfolio'!$A$19="","",'Portfolio'!$N$19)</f>
        <v/>
      </c>
    </row>
    <row r="22">
      <c r="G22" s="20">
        <f>IF('Portfolio'!$A$20="","",'Portfolio'!$D$20)</f>
        <v/>
      </c>
      <c r="H22" s="21">
        <f>IF('Portfolio'!$A$20="","",'Portfolio'!$M$20)</f>
        <v/>
      </c>
      <c r="J22" s="20">
        <f>IF('Portfolio'!$A$20="","",'Portfolio'!$D$20)</f>
        <v/>
      </c>
      <c r="K22" s="21">
        <f>IF('Portfolio'!$A$20="","",'Portfolio'!$N$20)</f>
        <v/>
      </c>
    </row>
    <row r="23">
      <c r="G23" s="23">
        <f>IF('Portfolio'!$A$21="","",'Portfolio'!$D$21)</f>
        <v/>
      </c>
      <c r="H23" s="24">
        <f>IF('Portfolio'!$A$21="","",'Portfolio'!$M$21)</f>
        <v/>
      </c>
      <c r="J23" s="23">
        <f>IF('Portfolio'!$A$21="","",'Portfolio'!$D$21)</f>
        <v/>
      </c>
      <c r="K23" s="24">
        <f>IF('Portfolio'!$A$21="","",'Portfolio'!$N$21)</f>
        <v/>
      </c>
    </row>
    <row r="24">
      <c r="G24" s="20">
        <f>IF('Portfolio'!$A$22="","",'Portfolio'!$D$22)</f>
        <v/>
      </c>
      <c r="H24" s="21">
        <f>IF('Portfolio'!$A$22="","",'Portfolio'!$M$22)</f>
        <v/>
      </c>
      <c r="J24" s="20">
        <f>IF('Portfolio'!$A$22="","",'Portfolio'!$D$22)</f>
        <v/>
      </c>
      <c r="K24" s="21">
        <f>IF('Portfolio'!$A$22="","",'Portfolio'!$N$22)</f>
        <v/>
      </c>
    </row>
    <row r="25">
      <c r="G25" s="23">
        <f>IF('Portfolio'!$A$23="","",'Portfolio'!$D$23)</f>
        <v/>
      </c>
      <c r="H25" s="24">
        <f>IF('Portfolio'!$A$23="","",'Portfolio'!$M$23)</f>
        <v/>
      </c>
      <c r="J25" s="23">
        <f>IF('Portfolio'!$A$23="","",'Portfolio'!$D$23)</f>
        <v/>
      </c>
      <c r="K25" s="24">
        <f>IF('Portfolio'!$A$23="","",'Portfolio'!$N$23)</f>
        <v/>
      </c>
    </row>
    <row r="26">
      <c r="G26" s="20">
        <f>IF('Portfolio'!$A$24="","",'Portfolio'!$D$24)</f>
        <v/>
      </c>
      <c r="H26" s="21">
        <f>IF('Portfolio'!$A$24="","",'Portfolio'!$M$24)</f>
        <v/>
      </c>
      <c r="J26" s="20">
        <f>IF('Portfolio'!$A$24="","",'Portfolio'!$D$24)</f>
        <v/>
      </c>
      <c r="K26" s="21">
        <f>IF('Portfolio'!$A$24="","",'Portfolio'!$N$24)</f>
        <v/>
      </c>
    </row>
    <row r="27">
      <c r="G27" s="23">
        <f>IF('Portfolio'!$A$25="","",'Portfolio'!$D$25)</f>
        <v/>
      </c>
      <c r="H27" s="24">
        <f>IF('Portfolio'!$A$25="","",'Portfolio'!$M$25)</f>
        <v/>
      </c>
      <c r="J27" s="23">
        <f>IF('Portfolio'!$A$25="","",'Portfolio'!$D$25)</f>
        <v/>
      </c>
      <c r="K27" s="24">
        <f>IF('Portfolio'!$A$25="","",'Portfolio'!$N$25)</f>
        <v/>
      </c>
    </row>
    <row r="28">
      <c r="G28" s="20">
        <f>IF('Portfolio'!$A$26="","",'Portfolio'!$D$26)</f>
        <v/>
      </c>
      <c r="H28" s="21">
        <f>IF('Portfolio'!$A$26="","",'Portfolio'!$M$26)</f>
        <v/>
      </c>
      <c r="J28" s="20">
        <f>IF('Portfolio'!$A$26="","",'Portfolio'!$D$26)</f>
        <v/>
      </c>
      <c r="K28" s="21">
        <f>IF('Portfolio'!$A$26="","",'Portfolio'!$N$26)</f>
        <v/>
      </c>
    </row>
    <row r="29">
      <c r="G29" s="23">
        <f>IF('Portfolio'!$A$27="","",'Portfolio'!$D$27)</f>
        <v/>
      </c>
      <c r="H29" s="24">
        <f>IF('Portfolio'!$A$27="","",'Portfolio'!$M$27)</f>
        <v/>
      </c>
      <c r="J29" s="23">
        <f>IF('Portfolio'!$A$27="","",'Portfolio'!$D$27)</f>
        <v/>
      </c>
      <c r="K29" s="24">
        <f>IF('Portfolio'!$A$27="","",'Portfolio'!$N$27)</f>
        <v/>
      </c>
    </row>
    <row r="30">
      <c r="G30" s="20">
        <f>IF('Portfolio'!$A$28="","",'Portfolio'!$D$28)</f>
        <v/>
      </c>
      <c r="H30" s="21">
        <f>IF('Portfolio'!$A$28="","",'Portfolio'!$M$28)</f>
        <v/>
      </c>
      <c r="J30" s="20">
        <f>IF('Portfolio'!$A$28="","",'Portfolio'!$D$28)</f>
        <v/>
      </c>
      <c r="K30" s="21">
        <f>IF('Portfolio'!$A$28="","",'Portfolio'!$N$28)</f>
        <v/>
      </c>
    </row>
    <row r="31">
      <c r="G31" s="23">
        <f>IF('Portfolio'!$A$29="","",'Portfolio'!$D$29)</f>
        <v/>
      </c>
      <c r="H31" s="24">
        <f>IF('Portfolio'!$A$29="","",'Portfolio'!$M$29)</f>
        <v/>
      </c>
      <c r="J31" s="23">
        <f>IF('Portfolio'!$A$29="","",'Portfolio'!$D$29)</f>
        <v/>
      </c>
      <c r="K31" s="24">
        <f>IF('Portfolio'!$A$29="","",'Portfolio'!$N$29)</f>
        <v/>
      </c>
    </row>
    <row r="32">
      <c r="G32" s="20">
        <f>IF('Portfolio'!$A$30="","",'Portfolio'!$D$30)</f>
        <v/>
      </c>
      <c r="H32" s="21">
        <f>IF('Portfolio'!$A$30="","",'Portfolio'!$M$30)</f>
        <v/>
      </c>
      <c r="J32" s="20">
        <f>IF('Portfolio'!$A$30="","",'Portfolio'!$D$30)</f>
        <v/>
      </c>
      <c r="K32" s="21">
        <f>IF('Portfolio'!$A$30="","",'Portfolio'!$N$30)</f>
        <v/>
      </c>
    </row>
    <row r="33">
      <c r="G33" s="23">
        <f>IF('Portfolio'!$A$31="","",'Portfolio'!$D$31)</f>
        <v/>
      </c>
      <c r="H33" s="24">
        <f>IF('Portfolio'!$A$31="","",'Portfolio'!$M$31)</f>
        <v/>
      </c>
      <c r="J33" s="23">
        <f>IF('Portfolio'!$A$31="","",'Portfolio'!$D$31)</f>
        <v/>
      </c>
      <c r="K33" s="24">
        <f>IF('Portfolio'!$A$31="","",'Portfolio'!$N$31)</f>
        <v/>
      </c>
    </row>
    <row r="34">
      <c r="G34" s="20">
        <f>IF('Portfolio'!$A$32="","",'Portfolio'!$D$32)</f>
        <v/>
      </c>
      <c r="H34" s="21">
        <f>IF('Portfolio'!$A$32="","",'Portfolio'!$M$32)</f>
        <v/>
      </c>
      <c r="J34" s="20">
        <f>IF('Portfolio'!$A$32="","",'Portfolio'!$D$32)</f>
        <v/>
      </c>
      <c r="K34" s="21">
        <f>IF('Portfolio'!$A$32="","",'Portfolio'!$N$32)</f>
        <v/>
      </c>
    </row>
    <row r="35">
      <c r="G35" s="23">
        <f>IF('Portfolio'!$A$33="","",'Portfolio'!$D$33)</f>
        <v/>
      </c>
      <c r="H35" s="24">
        <f>IF('Portfolio'!$A$33="","",'Portfolio'!$M$33)</f>
        <v/>
      </c>
      <c r="J35" s="23">
        <f>IF('Portfolio'!$A$33="","",'Portfolio'!$D$33)</f>
        <v/>
      </c>
      <c r="K35" s="24">
        <f>IF('Portfolio'!$A$33="","",'Portfolio'!$N$33)</f>
        <v/>
      </c>
    </row>
    <row r="36">
      <c r="G36" s="20">
        <f>IF('Portfolio'!$A$34="","",'Portfolio'!$D$34)</f>
        <v/>
      </c>
      <c r="H36" s="21">
        <f>IF('Portfolio'!$A$34="","",'Portfolio'!$M$34)</f>
        <v/>
      </c>
      <c r="J36" s="20">
        <f>IF('Portfolio'!$A$34="","",'Portfolio'!$D$34)</f>
        <v/>
      </c>
      <c r="K36" s="21">
        <f>IF('Portfolio'!$A$34="","",'Portfolio'!$N$34)</f>
        <v/>
      </c>
    </row>
    <row r="37">
      <c r="G37" s="23">
        <f>IF('Portfolio'!$A$35="","",'Portfolio'!$D$35)</f>
        <v/>
      </c>
      <c r="H37" s="24">
        <f>IF('Portfolio'!$A$35="","",'Portfolio'!$M$35)</f>
        <v/>
      </c>
      <c r="J37" s="23">
        <f>IF('Portfolio'!$A$35="","",'Portfolio'!$D$35)</f>
        <v/>
      </c>
      <c r="K37" s="24">
        <f>IF('Portfolio'!$A$35="","",'Portfolio'!$N$35)</f>
        <v/>
      </c>
    </row>
    <row r="38">
      <c r="G38" s="20">
        <f>IF('Portfolio'!$A$36="","",'Portfolio'!$D$36)</f>
        <v/>
      </c>
      <c r="H38" s="21">
        <f>IF('Portfolio'!$A$36="","",'Portfolio'!$M$36)</f>
        <v/>
      </c>
      <c r="J38" s="20">
        <f>IF('Portfolio'!$A$36="","",'Portfolio'!$D$36)</f>
        <v/>
      </c>
      <c r="K38" s="21">
        <f>IF('Portfolio'!$A$36="","",'Portfolio'!$N$36)</f>
        <v/>
      </c>
    </row>
    <row r="39">
      <c r="G39" s="23">
        <f>IF('Portfolio'!$A$37="","",'Portfolio'!$D$37)</f>
        <v/>
      </c>
      <c r="H39" s="24">
        <f>IF('Portfolio'!$A$37="","",'Portfolio'!$M$37)</f>
        <v/>
      </c>
      <c r="J39" s="23">
        <f>IF('Portfolio'!$A$37="","",'Portfolio'!$D$37)</f>
        <v/>
      </c>
      <c r="K39" s="24">
        <f>IF('Portfolio'!$A$37="","",'Portfolio'!$N$37)</f>
        <v/>
      </c>
    </row>
    <row r="40">
      <c r="G40" s="20">
        <f>IF('Portfolio'!$A$38="","",'Portfolio'!$D$38)</f>
        <v/>
      </c>
      <c r="H40" s="21">
        <f>IF('Portfolio'!$A$38="","",'Portfolio'!$M$38)</f>
        <v/>
      </c>
      <c r="J40" s="20">
        <f>IF('Portfolio'!$A$38="","",'Portfolio'!$D$38)</f>
        <v/>
      </c>
      <c r="K40" s="21">
        <f>IF('Portfolio'!$A$38="","",'Portfolio'!$N$38)</f>
        <v/>
      </c>
    </row>
    <row r="41">
      <c r="G41" s="23">
        <f>IF('Portfolio'!$A$39="","",'Portfolio'!$D$39)</f>
        <v/>
      </c>
      <c r="H41" s="24">
        <f>IF('Portfolio'!$A$39="","",'Portfolio'!$M$39)</f>
        <v/>
      </c>
      <c r="J41" s="23">
        <f>IF('Portfolio'!$A$39="","",'Portfolio'!$D$39)</f>
        <v/>
      </c>
      <c r="K41" s="24">
        <f>IF('Portfolio'!$A$39="","",'Portfolio'!$N$39)</f>
        <v/>
      </c>
    </row>
    <row r="42">
      <c r="G42" s="20">
        <f>IF('Portfolio'!$A$40="","",'Portfolio'!$D$40)</f>
        <v/>
      </c>
      <c r="H42" s="21">
        <f>IF('Portfolio'!$A$40="","",'Portfolio'!$M$40)</f>
        <v/>
      </c>
      <c r="J42" s="20">
        <f>IF('Portfolio'!$A$40="","",'Portfolio'!$D$40)</f>
        <v/>
      </c>
      <c r="K42" s="21">
        <f>IF('Portfolio'!$A$40="","",'Portfolio'!$N$40)</f>
        <v/>
      </c>
    </row>
    <row r="43">
      <c r="G43" s="23">
        <f>IF('Portfolio'!$A$41="","",'Portfolio'!$D$41)</f>
        <v/>
      </c>
      <c r="H43" s="24">
        <f>IF('Portfolio'!$A$41="","",'Portfolio'!$M$41)</f>
        <v/>
      </c>
      <c r="J43" s="23">
        <f>IF('Portfolio'!$A$41="","",'Portfolio'!$D$41)</f>
        <v/>
      </c>
      <c r="K43" s="24">
        <f>IF('Portfolio'!$A$41="","",'Portfolio'!$N$41)</f>
        <v/>
      </c>
    </row>
    <row r="44">
      <c r="G44" s="20">
        <f>IF('Portfolio'!$A$42="","",'Portfolio'!$D$42)</f>
        <v/>
      </c>
      <c r="H44" s="21">
        <f>IF('Portfolio'!$A$42="","",'Portfolio'!$M$42)</f>
        <v/>
      </c>
      <c r="J44" s="20">
        <f>IF('Portfolio'!$A$42="","",'Portfolio'!$D$42)</f>
        <v/>
      </c>
      <c r="K44" s="21">
        <f>IF('Portfolio'!$A$42="","",'Portfolio'!$N$42)</f>
        <v/>
      </c>
    </row>
    <row r="45">
      <c r="G45" s="23">
        <f>IF('Portfolio'!$A$43="","",'Portfolio'!$D$43)</f>
        <v/>
      </c>
      <c r="H45" s="24">
        <f>IF('Portfolio'!$A$43="","",'Portfolio'!$M$43)</f>
        <v/>
      </c>
      <c r="J45" s="23">
        <f>IF('Portfolio'!$A$43="","",'Portfolio'!$D$43)</f>
        <v/>
      </c>
      <c r="K45" s="24">
        <f>IF('Portfolio'!$A$43="","",'Portfolio'!$N$43)</f>
        <v/>
      </c>
    </row>
    <row r="46">
      <c r="G46" s="20">
        <f>IF('Portfolio'!$A$44="","",'Portfolio'!$D$44)</f>
        <v/>
      </c>
      <c r="H46" s="21">
        <f>IF('Portfolio'!$A$44="","",'Portfolio'!$M$44)</f>
        <v/>
      </c>
      <c r="J46" s="20">
        <f>IF('Portfolio'!$A$44="","",'Portfolio'!$D$44)</f>
        <v/>
      </c>
      <c r="K46" s="21">
        <f>IF('Portfolio'!$A$44="","",'Portfolio'!$N$44)</f>
        <v/>
      </c>
    </row>
    <row r="47">
      <c r="G47" s="23">
        <f>IF('Portfolio'!$A$45="","",'Portfolio'!$D$45)</f>
        <v/>
      </c>
      <c r="H47" s="24">
        <f>IF('Portfolio'!$A$45="","",'Portfolio'!$M$45)</f>
        <v/>
      </c>
      <c r="J47" s="23">
        <f>IF('Portfolio'!$A$45="","",'Portfolio'!$D$45)</f>
        <v/>
      </c>
      <c r="K47" s="24">
        <f>IF('Portfolio'!$A$45="","",'Portfolio'!$N$45)</f>
        <v/>
      </c>
    </row>
    <row r="48">
      <c r="G48" s="20">
        <f>IF('Portfolio'!$A$46="","",'Portfolio'!$D$46)</f>
        <v/>
      </c>
      <c r="H48" s="21">
        <f>IF('Portfolio'!$A$46="","",'Portfolio'!$M$46)</f>
        <v/>
      </c>
      <c r="J48" s="20">
        <f>IF('Portfolio'!$A$46="","",'Portfolio'!$D$46)</f>
        <v/>
      </c>
      <c r="K48" s="21">
        <f>IF('Portfolio'!$A$46="","",'Portfolio'!$N$46)</f>
        <v/>
      </c>
    </row>
    <row r="49">
      <c r="G49" s="23">
        <f>IF('Portfolio'!$A$47="","",'Portfolio'!$D$47)</f>
        <v/>
      </c>
      <c r="H49" s="24">
        <f>IF('Portfolio'!$A$47="","",'Portfolio'!$M$47)</f>
        <v/>
      </c>
      <c r="J49" s="23">
        <f>IF('Portfolio'!$A$47="","",'Portfolio'!$D$47)</f>
        <v/>
      </c>
      <c r="K49" s="24">
        <f>IF('Portfolio'!$A$47="","",'Portfolio'!$N$47)</f>
        <v/>
      </c>
    </row>
    <row r="50">
      <c r="G50" s="20">
        <f>IF('Portfolio'!$A$48="","",'Portfolio'!$D$48)</f>
        <v/>
      </c>
      <c r="H50" s="21">
        <f>IF('Portfolio'!$A$48="","",'Portfolio'!$M$48)</f>
        <v/>
      </c>
      <c r="J50" s="20">
        <f>IF('Portfolio'!$A$48="","",'Portfolio'!$D$48)</f>
        <v/>
      </c>
      <c r="K50" s="21">
        <f>IF('Portfolio'!$A$48="","",'Portfolio'!$N$48)</f>
        <v/>
      </c>
    </row>
    <row r="51">
      <c r="G51" s="23">
        <f>IF('Portfolio'!$A$49="","",'Portfolio'!$D$49)</f>
        <v/>
      </c>
      <c r="H51" s="24">
        <f>IF('Portfolio'!$A$49="","",'Portfolio'!$M$49)</f>
        <v/>
      </c>
      <c r="J51" s="23">
        <f>IF('Portfolio'!$A$49="","",'Portfolio'!$D$49)</f>
        <v/>
      </c>
      <c r="K51" s="24">
        <f>IF('Portfolio'!$A$49="","",'Portfolio'!$N$49)</f>
        <v/>
      </c>
    </row>
    <row r="52">
      <c r="G52" s="20">
        <f>IF('Portfolio'!$A$50="","",'Portfolio'!$D$50)</f>
        <v/>
      </c>
      <c r="H52" s="21">
        <f>IF('Portfolio'!$A$50="","",'Portfolio'!$M$50)</f>
        <v/>
      </c>
      <c r="J52" s="20">
        <f>IF('Portfolio'!$A$50="","",'Portfolio'!$D$50)</f>
        <v/>
      </c>
      <c r="K52" s="21">
        <f>IF('Portfolio'!$A$50="","",'Portfolio'!$N$50)</f>
        <v/>
      </c>
    </row>
    <row r="53">
      <c r="G53" s="23">
        <f>IF('Portfolio'!$A$51="","",'Portfolio'!$D$51)</f>
        <v/>
      </c>
      <c r="H53" s="24">
        <f>IF('Portfolio'!$A$51="","",'Portfolio'!$M$51)</f>
        <v/>
      </c>
      <c r="J53" s="23">
        <f>IF('Portfolio'!$A$51="","",'Portfolio'!$D$51)</f>
        <v/>
      </c>
      <c r="K53" s="24">
        <f>IF('Portfolio'!$A$51="","",'Portfolio'!$N$51)</f>
        <v/>
      </c>
    </row>
    <row r="54">
      <c r="G54" s="20">
        <f>IF('Portfolio'!$A$52="","",'Portfolio'!$D$52)</f>
        <v/>
      </c>
      <c r="H54" s="21">
        <f>IF('Portfolio'!$A$52="","",'Portfolio'!$M$52)</f>
        <v/>
      </c>
      <c r="J54" s="20">
        <f>IF('Portfolio'!$A$52="","",'Portfolio'!$D$52)</f>
        <v/>
      </c>
      <c r="K54" s="21">
        <f>IF('Portfolio'!$A$52="","",'Portfolio'!$N$52)</f>
        <v/>
      </c>
    </row>
    <row r="55">
      <c r="G55" s="23">
        <f>IF('Portfolio'!$A$53="","",'Portfolio'!$D$53)</f>
        <v/>
      </c>
      <c r="H55" s="24">
        <f>IF('Portfolio'!$A$53="","",'Portfolio'!$M$53)</f>
        <v/>
      </c>
      <c r="J55" s="23">
        <f>IF('Portfolio'!$A$53="","",'Portfolio'!$D$53)</f>
        <v/>
      </c>
      <c r="K55" s="24">
        <f>IF('Portfolio'!$A$53="","",'Portfolio'!$N$53)</f>
        <v/>
      </c>
    </row>
    <row r="56">
      <c r="G56" s="20">
        <f>IF('Portfolio'!$A$54="","",'Portfolio'!$D$54)</f>
        <v/>
      </c>
      <c r="H56" s="21">
        <f>IF('Portfolio'!$A$54="","",'Portfolio'!$M$54)</f>
        <v/>
      </c>
      <c r="J56" s="20">
        <f>IF('Portfolio'!$A$54="","",'Portfolio'!$D$54)</f>
        <v/>
      </c>
      <c r="K56" s="21">
        <f>IF('Portfolio'!$A$54="","",'Portfolio'!$N$54)</f>
        <v/>
      </c>
    </row>
    <row r="57">
      <c r="G57" s="23">
        <f>IF('Portfolio'!$A$55="","",'Portfolio'!$D$55)</f>
        <v/>
      </c>
      <c r="H57" s="24">
        <f>IF('Portfolio'!$A$55="","",'Portfolio'!$M$55)</f>
        <v/>
      </c>
      <c r="J57" s="23">
        <f>IF('Portfolio'!$A$55="","",'Portfolio'!$D$55)</f>
        <v/>
      </c>
      <c r="K57" s="24">
        <f>IF('Portfolio'!$A$55="","",'Portfolio'!$N$55)</f>
        <v/>
      </c>
    </row>
    <row r="58">
      <c r="G58" s="20">
        <f>IF('Portfolio'!$A$56="","",'Portfolio'!$D$56)</f>
        <v/>
      </c>
      <c r="H58" s="21">
        <f>IF('Portfolio'!$A$56="","",'Portfolio'!$M$56)</f>
        <v/>
      </c>
      <c r="J58" s="20">
        <f>IF('Portfolio'!$A$56="","",'Portfolio'!$D$56)</f>
        <v/>
      </c>
      <c r="K58" s="21">
        <f>IF('Portfolio'!$A$56="","",'Portfolio'!$N$56)</f>
        <v/>
      </c>
    </row>
    <row r="59">
      <c r="G59" s="23">
        <f>IF('Portfolio'!$A$57="","",'Portfolio'!$D$57)</f>
        <v/>
      </c>
      <c r="H59" s="24">
        <f>IF('Portfolio'!$A$57="","",'Portfolio'!$M$57)</f>
        <v/>
      </c>
      <c r="J59" s="23">
        <f>IF('Portfolio'!$A$57="","",'Portfolio'!$D$57)</f>
        <v/>
      </c>
      <c r="K59" s="24">
        <f>IF('Portfolio'!$A$57="","",'Portfolio'!$N$57)</f>
        <v/>
      </c>
    </row>
    <row r="60">
      <c r="G60" s="20">
        <f>IF('Portfolio'!$A$58="","",'Portfolio'!$D$58)</f>
        <v/>
      </c>
      <c r="H60" s="21">
        <f>IF('Portfolio'!$A$58="","",'Portfolio'!$M$58)</f>
        <v/>
      </c>
      <c r="J60" s="20">
        <f>IF('Portfolio'!$A$58="","",'Portfolio'!$D$58)</f>
        <v/>
      </c>
      <c r="K60" s="21">
        <f>IF('Portfolio'!$A$58="","",'Portfolio'!$N$58)</f>
        <v/>
      </c>
    </row>
    <row r="61">
      <c r="G61" s="23">
        <f>IF('Portfolio'!$A$59="","",'Portfolio'!$D$59)</f>
        <v/>
      </c>
      <c r="H61" s="24">
        <f>IF('Portfolio'!$A$59="","",'Portfolio'!$M$59)</f>
        <v/>
      </c>
      <c r="J61" s="23">
        <f>IF('Portfolio'!$A$59="","",'Portfolio'!$D$59)</f>
        <v/>
      </c>
      <c r="K61" s="24">
        <f>IF('Portfolio'!$A$59="","",'Portfolio'!$N$59)</f>
        <v/>
      </c>
    </row>
    <row r="62">
      <c r="G62" s="20">
        <f>IF('Portfolio'!$A$60="","",'Portfolio'!$D$60)</f>
        <v/>
      </c>
      <c r="H62" s="21">
        <f>IF('Portfolio'!$A$60="","",'Portfolio'!$M$60)</f>
        <v/>
      </c>
      <c r="J62" s="20">
        <f>IF('Portfolio'!$A$60="","",'Portfolio'!$D$60)</f>
        <v/>
      </c>
      <c r="K62" s="21">
        <f>IF('Portfolio'!$A$60="","",'Portfolio'!$N$60)</f>
        <v/>
      </c>
    </row>
    <row r="63">
      <c r="G63" s="23">
        <f>IF('Portfolio'!$A$61="","",'Portfolio'!$D$61)</f>
        <v/>
      </c>
      <c r="H63" s="24">
        <f>IF('Portfolio'!$A$61="","",'Portfolio'!$M$61)</f>
        <v/>
      </c>
      <c r="J63" s="23">
        <f>IF('Portfolio'!$A$61="","",'Portfolio'!$D$61)</f>
        <v/>
      </c>
      <c r="K63" s="24">
        <f>IF('Portfolio'!$A$61="","",'Portfolio'!$N$61)</f>
        <v/>
      </c>
    </row>
    <row r="64">
      <c r="G64" s="20">
        <f>IF('Portfolio'!$A$62="","",'Portfolio'!$D$62)</f>
        <v/>
      </c>
      <c r="H64" s="21">
        <f>IF('Portfolio'!$A$62="","",'Portfolio'!$M$62)</f>
        <v/>
      </c>
      <c r="J64" s="20">
        <f>IF('Portfolio'!$A$62="","",'Portfolio'!$D$62)</f>
        <v/>
      </c>
      <c r="K64" s="21">
        <f>IF('Portfolio'!$A$62="","",'Portfolio'!$N$62)</f>
        <v/>
      </c>
    </row>
    <row r="65">
      <c r="G65" s="23">
        <f>IF('Portfolio'!$A$63="","",'Portfolio'!$D$63)</f>
        <v/>
      </c>
      <c r="H65" s="24">
        <f>IF('Portfolio'!$A$63="","",'Portfolio'!$M$63)</f>
        <v/>
      </c>
      <c r="J65" s="23">
        <f>IF('Portfolio'!$A$63="","",'Portfolio'!$D$63)</f>
        <v/>
      </c>
      <c r="K65" s="24">
        <f>IF('Portfolio'!$A$63="","",'Portfolio'!$N$63)</f>
        <v/>
      </c>
    </row>
    <row r="66">
      <c r="G66" s="20">
        <f>IF('Portfolio'!$A$64="","",'Portfolio'!$D$64)</f>
        <v/>
      </c>
      <c r="H66" s="21">
        <f>IF('Portfolio'!$A$64="","",'Portfolio'!$M$64)</f>
        <v/>
      </c>
      <c r="J66" s="20">
        <f>IF('Portfolio'!$A$64="","",'Portfolio'!$D$64)</f>
        <v/>
      </c>
      <c r="K66" s="21">
        <f>IF('Portfolio'!$A$64="","",'Portfolio'!$N$64)</f>
        <v/>
      </c>
    </row>
    <row r="67">
      <c r="G67" s="23">
        <f>IF('Portfolio'!$A$65="","",'Portfolio'!$D$65)</f>
        <v/>
      </c>
      <c r="H67" s="24">
        <f>IF('Portfolio'!$A$65="","",'Portfolio'!$M$65)</f>
        <v/>
      </c>
      <c r="J67" s="23">
        <f>IF('Portfolio'!$A$65="","",'Portfolio'!$D$65)</f>
        <v/>
      </c>
      <c r="K67" s="24">
        <f>IF('Portfolio'!$A$65="","",'Portfolio'!$N$65)</f>
        <v/>
      </c>
    </row>
    <row r="68">
      <c r="G68" s="20">
        <f>IF('Portfolio'!$A$66="","",'Portfolio'!$D$66)</f>
        <v/>
      </c>
      <c r="H68" s="21">
        <f>IF('Portfolio'!$A$66="","",'Portfolio'!$M$66)</f>
        <v/>
      </c>
      <c r="J68" s="20">
        <f>IF('Portfolio'!$A$66="","",'Portfolio'!$D$66)</f>
        <v/>
      </c>
      <c r="K68" s="21">
        <f>IF('Portfolio'!$A$66="","",'Portfolio'!$N$66)</f>
        <v/>
      </c>
    </row>
    <row r="69">
      <c r="G69" s="23">
        <f>IF('Portfolio'!$A$67="","",'Portfolio'!$D$67)</f>
        <v/>
      </c>
      <c r="H69" s="24">
        <f>IF('Portfolio'!$A$67="","",'Portfolio'!$M$67)</f>
        <v/>
      </c>
      <c r="J69" s="23">
        <f>IF('Portfolio'!$A$67="","",'Portfolio'!$D$67)</f>
        <v/>
      </c>
      <c r="K69" s="24">
        <f>IF('Portfolio'!$A$67="","",'Portfolio'!$N$67)</f>
        <v/>
      </c>
    </row>
    <row r="70">
      <c r="G70" s="20">
        <f>IF('Portfolio'!$A$68="","",'Portfolio'!$D$68)</f>
        <v/>
      </c>
      <c r="H70" s="21">
        <f>IF('Portfolio'!$A$68="","",'Portfolio'!$M$68)</f>
        <v/>
      </c>
      <c r="J70" s="20">
        <f>IF('Portfolio'!$A$68="","",'Portfolio'!$D$68)</f>
        <v/>
      </c>
      <c r="K70" s="21">
        <f>IF('Portfolio'!$A$68="","",'Portfolio'!$N$68)</f>
        <v/>
      </c>
    </row>
    <row r="71">
      <c r="G71" s="23">
        <f>IF('Portfolio'!$A$69="","",'Portfolio'!$D$69)</f>
        <v/>
      </c>
      <c r="H71" s="24">
        <f>IF('Portfolio'!$A$69="","",'Portfolio'!$M$69)</f>
        <v/>
      </c>
      <c r="J71" s="23">
        <f>IF('Portfolio'!$A$69="","",'Portfolio'!$D$69)</f>
        <v/>
      </c>
      <c r="K71" s="24">
        <f>IF('Portfolio'!$A$69="","",'Portfolio'!$N$69)</f>
        <v/>
      </c>
    </row>
    <row r="72">
      <c r="G72" s="20">
        <f>IF('Portfolio'!$A$70="","",'Portfolio'!$D$70)</f>
        <v/>
      </c>
      <c r="H72" s="21">
        <f>IF('Portfolio'!$A$70="","",'Portfolio'!$M$70)</f>
        <v/>
      </c>
      <c r="J72" s="20">
        <f>IF('Portfolio'!$A$70="","",'Portfolio'!$D$70)</f>
        <v/>
      </c>
      <c r="K72" s="21">
        <f>IF('Portfolio'!$A$70="","",'Portfolio'!$N$70)</f>
        <v/>
      </c>
    </row>
    <row r="73">
      <c r="G73" s="23">
        <f>IF('Portfolio'!$A$71="","",'Portfolio'!$D$71)</f>
        <v/>
      </c>
      <c r="H73" s="24">
        <f>IF('Portfolio'!$A$71="","",'Portfolio'!$M$71)</f>
        <v/>
      </c>
      <c r="J73" s="23">
        <f>IF('Portfolio'!$A$71="","",'Portfolio'!$D$71)</f>
        <v/>
      </c>
      <c r="K73" s="24">
        <f>IF('Portfolio'!$A$71="","",'Portfolio'!$N$71)</f>
        <v/>
      </c>
    </row>
    <row r="74">
      <c r="G74" s="20">
        <f>IF('Portfolio'!$A$72="","",'Portfolio'!$D$72)</f>
        <v/>
      </c>
      <c r="H74" s="21">
        <f>IF('Portfolio'!$A$72="","",'Portfolio'!$M$72)</f>
        <v/>
      </c>
      <c r="J74" s="20">
        <f>IF('Portfolio'!$A$72="","",'Portfolio'!$D$72)</f>
        <v/>
      </c>
      <c r="K74" s="21">
        <f>IF('Portfolio'!$A$72="","",'Portfolio'!$N$72)</f>
        <v/>
      </c>
    </row>
    <row r="75">
      <c r="G75" s="23">
        <f>IF('Portfolio'!$A$73="","",'Portfolio'!$D$73)</f>
        <v/>
      </c>
      <c r="H75" s="24">
        <f>IF('Portfolio'!$A$73="","",'Portfolio'!$M$73)</f>
        <v/>
      </c>
      <c r="J75" s="23">
        <f>IF('Portfolio'!$A$73="","",'Portfolio'!$D$73)</f>
        <v/>
      </c>
      <c r="K75" s="24">
        <f>IF('Portfolio'!$A$73="","",'Portfolio'!$N$73)</f>
        <v/>
      </c>
    </row>
    <row r="76">
      <c r="G76" s="20">
        <f>IF('Portfolio'!$A$74="","",'Portfolio'!$D$74)</f>
        <v/>
      </c>
      <c r="H76" s="21">
        <f>IF('Portfolio'!$A$74="","",'Portfolio'!$M$74)</f>
        <v/>
      </c>
      <c r="J76" s="20">
        <f>IF('Portfolio'!$A$74="","",'Portfolio'!$D$74)</f>
        <v/>
      </c>
      <c r="K76" s="21">
        <f>IF('Portfolio'!$A$74="","",'Portfolio'!$N$74)</f>
        <v/>
      </c>
    </row>
    <row r="77">
      <c r="G77" s="23">
        <f>IF('Portfolio'!$A$75="","",'Portfolio'!$D$75)</f>
        <v/>
      </c>
      <c r="H77" s="24">
        <f>IF('Portfolio'!$A$75="","",'Portfolio'!$M$75)</f>
        <v/>
      </c>
      <c r="J77" s="23">
        <f>IF('Portfolio'!$A$75="","",'Portfolio'!$D$75)</f>
        <v/>
      </c>
      <c r="K77" s="24">
        <f>IF('Portfolio'!$A$75="","",'Portfolio'!$N$75)</f>
        <v/>
      </c>
    </row>
    <row r="78">
      <c r="G78" s="20">
        <f>IF('Portfolio'!$A$76="","",'Portfolio'!$D$76)</f>
        <v/>
      </c>
      <c r="H78" s="21">
        <f>IF('Portfolio'!$A$76="","",'Portfolio'!$M$76)</f>
        <v/>
      </c>
      <c r="J78" s="20">
        <f>IF('Portfolio'!$A$76="","",'Portfolio'!$D$76)</f>
        <v/>
      </c>
      <c r="K78" s="21">
        <f>IF('Portfolio'!$A$76="","",'Portfolio'!$N$76)</f>
        <v/>
      </c>
    </row>
    <row r="79">
      <c r="G79" s="23">
        <f>IF('Portfolio'!$A$77="","",'Portfolio'!$D$77)</f>
        <v/>
      </c>
      <c r="H79" s="24">
        <f>IF('Portfolio'!$A$77="","",'Portfolio'!$M$77)</f>
        <v/>
      </c>
      <c r="J79" s="23">
        <f>IF('Portfolio'!$A$77="","",'Portfolio'!$D$77)</f>
        <v/>
      </c>
      <c r="K79" s="24">
        <f>IF('Portfolio'!$A$77="","",'Portfolio'!$N$77)</f>
        <v/>
      </c>
    </row>
    <row r="80">
      <c r="G80" s="20">
        <f>IF('Portfolio'!$A$78="","",'Portfolio'!$D$78)</f>
        <v/>
      </c>
      <c r="H80" s="21">
        <f>IF('Portfolio'!$A$78="","",'Portfolio'!$M$78)</f>
        <v/>
      </c>
      <c r="J80" s="20">
        <f>IF('Portfolio'!$A$78="","",'Portfolio'!$D$78)</f>
        <v/>
      </c>
      <c r="K80" s="21">
        <f>IF('Portfolio'!$A$78="","",'Portfolio'!$N$78)</f>
        <v/>
      </c>
    </row>
    <row r="81">
      <c r="G81" s="23">
        <f>IF('Portfolio'!$A$79="","",'Portfolio'!$D$79)</f>
        <v/>
      </c>
      <c r="H81" s="24">
        <f>IF('Portfolio'!$A$79="","",'Portfolio'!$M$79)</f>
        <v/>
      </c>
      <c r="J81" s="23">
        <f>IF('Portfolio'!$A$79="","",'Portfolio'!$D$79)</f>
        <v/>
      </c>
      <c r="K81" s="24">
        <f>IF('Portfolio'!$A$79="","",'Portfolio'!$N$79)</f>
        <v/>
      </c>
    </row>
    <row r="82">
      <c r="G82" s="20">
        <f>IF('Portfolio'!$A$80="","",'Portfolio'!$D$80)</f>
        <v/>
      </c>
      <c r="H82" s="21">
        <f>IF('Portfolio'!$A$80="","",'Portfolio'!$M$80)</f>
        <v/>
      </c>
      <c r="J82" s="20">
        <f>IF('Portfolio'!$A$80="","",'Portfolio'!$D$80)</f>
        <v/>
      </c>
      <c r="K82" s="21">
        <f>IF('Portfolio'!$A$80="","",'Portfolio'!$N$80)</f>
        <v/>
      </c>
    </row>
    <row r="83">
      <c r="G83" s="23">
        <f>IF('Portfolio'!$A$81="","",'Portfolio'!$D$81)</f>
        <v/>
      </c>
      <c r="H83" s="24">
        <f>IF('Portfolio'!$A$81="","",'Portfolio'!$M$81)</f>
        <v/>
      </c>
      <c r="J83" s="23">
        <f>IF('Portfolio'!$A$81="","",'Portfolio'!$D$81)</f>
        <v/>
      </c>
      <c r="K83" s="24">
        <f>IF('Portfolio'!$A$81="","",'Portfolio'!$N$81)</f>
        <v/>
      </c>
    </row>
    <row r="84">
      <c r="G84" s="20">
        <f>IF('Portfolio'!$A$82="","",'Portfolio'!$D$82)</f>
        <v/>
      </c>
      <c r="H84" s="21">
        <f>IF('Portfolio'!$A$82="","",'Portfolio'!$M$82)</f>
        <v/>
      </c>
      <c r="J84" s="20">
        <f>IF('Portfolio'!$A$82="","",'Portfolio'!$D$82)</f>
        <v/>
      </c>
      <c r="K84" s="21">
        <f>IF('Portfolio'!$A$82="","",'Portfolio'!$N$82)</f>
        <v/>
      </c>
    </row>
    <row r="85">
      <c r="G85" s="23">
        <f>IF('Portfolio'!$A$83="","",'Portfolio'!$D$83)</f>
        <v/>
      </c>
      <c r="H85" s="24">
        <f>IF('Portfolio'!$A$83="","",'Portfolio'!$M$83)</f>
        <v/>
      </c>
      <c r="J85" s="23">
        <f>IF('Portfolio'!$A$83="","",'Portfolio'!$D$83)</f>
        <v/>
      </c>
      <c r="K85" s="24">
        <f>IF('Portfolio'!$A$83="","",'Portfolio'!$N$83)</f>
        <v/>
      </c>
    </row>
    <row r="86">
      <c r="G86" s="20">
        <f>IF('Portfolio'!$A$84="","",'Portfolio'!$D$84)</f>
        <v/>
      </c>
      <c r="H86" s="21">
        <f>IF('Portfolio'!$A$84="","",'Portfolio'!$M$84)</f>
        <v/>
      </c>
      <c r="J86" s="20">
        <f>IF('Portfolio'!$A$84="","",'Portfolio'!$D$84)</f>
        <v/>
      </c>
      <c r="K86" s="21">
        <f>IF('Portfolio'!$A$84="","",'Portfolio'!$N$84)</f>
        <v/>
      </c>
    </row>
    <row r="87">
      <c r="G87" s="23">
        <f>IF('Portfolio'!$A$85="","",'Portfolio'!$D$85)</f>
        <v/>
      </c>
      <c r="H87" s="24">
        <f>IF('Portfolio'!$A$85="","",'Portfolio'!$M$85)</f>
        <v/>
      </c>
      <c r="J87" s="23">
        <f>IF('Portfolio'!$A$85="","",'Portfolio'!$D$85)</f>
        <v/>
      </c>
      <c r="K87" s="24">
        <f>IF('Portfolio'!$A$85="","",'Portfolio'!$N$85)</f>
        <v/>
      </c>
    </row>
    <row r="88">
      <c r="G88" s="20">
        <f>IF('Portfolio'!$A$86="","",'Portfolio'!$D$86)</f>
        <v/>
      </c>
      <c r="H88" s="21">
        <f>IF('Portfolio'!$A$86="","",'Portfolio'!$M$86)</f>
        <v/>
      </c>
      <c r="J88" s="20">
        <f>IF('Portfolio'!$A$86="","",'Portfolio'!$D$86)</f>
        <v/>
      </c>
      <c r="K88" s="21">
        <f>IF('Portfolio'!$A$86="","",'Portfolio'!$N$86)</f>
        <v/>
      </c>
    </row>
    <row r="89">
      <c r="G89" s="23">
        <f>IF('Portfolio'!$A$87="","",'Portfolio'!$D$87)</f>
        <v/>
      </c>
      <c r="H89" s="24">
        <f>IF('Portfolio'!$A$87="","",'Portfolio'!$M$87)</f>
        <v/>
      </c>
      <c r="J89" s="23">
        <f>IF('Portfolio'!$A$87="","",'Portfolio'!$D$87)</f>
        <v/>
      </c>
      <c r="K89" s="24">
        <f>IF('Portfolio'!$A$87="","",'Portfolio'!$N$87)</f>
        <v/>
      </c>
    </row>
    <row r="90">
      <c r="G90" s="20">
        <f>IF('Portfolio'!$A$88="","",'Portfolio'!$D$88)</f>
        <v/>
      </c>
      <c r="H90" s="21">
        <f>IF('Portfolio'!$A$88="","",'Portfolio'!$M$88)</f>
        <v/>
      </c>
      <c r="J90" s="20">
        <f>IF('Portfolio'!$A$88="","",'Portfolio'!$D$88)</f>
        <v/>
      </c>
      <c r="K90" s="21">
        <f>IF('Portfolio'!$A$88="","",'Portfolio'!$N$88)</f>
        <v/>
      </c>
    </row>
    <row r="91">
      <c r="G91" s="23">
        <f>IF('Portfolio'!$A$89="","",'Portfolio'!$D$89)</f>
        <v/>
      </c>
      <c r="H91" s="24">
        <f>IF('Portfolio'!$A$89="","",'Portfolio'!$M$89)</f>
        <v/>
      </c>
      <c r="J91" s="23">
        <f>IF('Portfolio'!$A$89="","",'Portfolio'!$D$89)</f>
        <v/>
      </c>
      <c r="K91" s="24">
        <f>IF('Portfolio'!$A$89="","",'Portfolio'!$N$89)</f>
        <v/>
      </c>
    </row>
    <row r="92">
      <c r="G92" s="20">
        <f>IF('Portfolio'!$A$90="","",'Portfolio'!$D$90)</f>
        <v/>
      </c>
      <c r="H92" s="21">
        <f>IF('Portfolio'!$A$90="","",'Portfolio'!$M$90)</f>
        <v/>
      </c>
      <c r="J92" s="20">
        <f>IF('Portfolio'!$A$90="","",'Portfolio'!$D$90)</f>
        <v/>
      </c>
      <c r="K92" s="21">
        <f>IF('Portfolio'!$A$90="","",'Portfolio'!$N$90)</f>
        <v/>
      </c>
    </row>
    <row r="93">
      <c r="G93" s="23">
        <f>IF('Portfolio'!$A$91="","",'Portfolio'!$D$91)</f>
        <v/>
      </c>
      <c r="H93" s="24">
        <f>IF('Portfolio'!$A$91="","",'Portfolio'!$M$91)</f>
        <v/>
      </c>
      <c r="J93" s="23">
        <f>IF('Portfolio'!$A$91="","",'Portfolio'!$D$91)</f>
        <v/>
      </c>
      <c r="K93" s="24">
        <f>IF('Portfolio'!$A$91="","",'Portfolio'!$N$91)</f>
        <v/>
      </c>
    </row>
    <row r="94">
      <c r="G94" s="20">
        <f>IF('Portfolio'!$A$92="","",'Portfolio'!$D$92)</f>
        <v/>
      </c>
      <c r="H94" s="21">
        <f>IF('Portfolio'!$A$92="","",'Portfolio'!$M$92)</f>
        <v/>
      </c>
      <c r="J94" s="20">
        <f>IF('Portfolio'!$A$92="","",'Portfolio'!$D$92)</f>
        <v/>
      </c>
      <c r="K94" s="21">
        <f>IF('Portfolio'!$A$92="","",'Portfolio'!$N$92)</f>
        <v/>
      </c>
    </row>
    <row r="95">
      <c r="G95" s="23">
        <f>IF('Portfolio'!$A$93="","",'Portfolio'!$D$93)</f>
        <v/>
      </c>
      <c r="H95" s="24">
        <f>IF('Portfolio'!$A$93="","",'Portfolio'!$M$93)</f>
        <v/>
      </c>
      <c r="J95" s="23">
        <f>IF('Portfolio'!$A$93="","",'Portfolio'!$D$93)</f>
        <v/>
      </c>
      <c r="K95" s="24">
        <f>IF('Portfolio'!$A$93="","",'Portfolio'!$N$93)</f>
        <v/>
      </c>
    </row>
    <row r="96">
      <c r="G96" s="20">
        <f>IF('Portfolio'!$A$94="","",'Portfolio'!$D$94)</f>
        <v/>
      </c>
      <c r="H96" s="21">
        <f>IF('Portfolio'!$A$94="","",'Portfolio'!$M$94)</f>
        <v/>
      </c>
      <c r="J96" s="20">
        <f>IF('Portfolio'!$A$94="","",'Portfolio'!$D$94)</f>
        <v/>
      </c>
      <c r="K96" s="21">
        <f>IF('Portfolio'!$A$94="","",'Portfolio'!$N$94)</f>
        <v/>
      </c>
    </row>
    <row r="97">
      <c r="G97" s="23">
        <f>IF('Portfolio'!$A$95="","",'Portfolio'!$D$95)</f>
        <v/>
      </c>
      <c r="H97" s="24">
        <f>IF('Portfolio'!$A$95="","",'Portfolio'!$M$95)</f>
        <v/>
      </c>
      <c r="J97" s="23">
        <f>IF('Portfolio'!$A$95="","",'Portfolio'!$D$95)</f>
        <v/>
      </c>
      <c r="K97" s="24">
        <f>IF('Portfolio'!$A$95="","",'Portfolio'!$N$95)</f>
        <v/>
      </c>
    </row>
    <row r="98">
      <c r="G98" s="20">
        <f>IF('Portfolio'!$A$96="","",'Portfolio'!$D$96)</f>
        <v/>
      </c>
      <c r="H98" s="21">
        <f>IF('Portfolio'!$A$96="","",'Portfolio'!$M$96)</f>
        <v/>
      </c>
      <c r="J98" s="20">
        <f>IF('Portfolio'!$A$96="","",'Portfolio'!$D$96)</f>
        <v/>
      </c>
      <c r="K98" s="21">
        <f>IF('Portfolio'!$A$96="","",'Portfolio'!$N$96)</f>
        <v/>
      </c>
    </row>
    <row r="99">
      <c r="G99" s="23">
        <f>IF('Portfolio'!$A$97="","",'Portfolio'!$D$97)</f>
        <v/>
      </c>
      <c r="H99" s="24">
        <f>IF('Portfolio'!$A$97="","",'Portfolio'!$M$97)</f>
        <v/>
      </c>
      <c r="J99" s="23">
        <f>IF('Portfolio'!$A$97="","",'Portfolio'!$D$97)</f>
        <v/>
      </c>
      <c r="K99" s="24">
        <f>IF('Portfolio'!$A$97="","",'Portfolio'!$N$97)</f>
        <v/>
      </c>
    </row>
    <row r="100">
      <c r="G100" s="20">
        <f>IF('Portfolio'!$A$98="","",'Portfolio'!$D$98)</f>
        <v/>
      </c>
      <c r="H100" s="21">
        <f>IF('Portfolio'!$A$98="","",'Portfolio'!$M$98)</f>
        <v/>
      </c>
      <c r="J100" s="20">
        <f>IF('Portfolio'!$A$98="","",'Portfolio'!$D$98)</f>
        <v/>
      </c>
      <c r="K100" s="21">
        <f>IF('Portfolio'!$A$98="","",'Portfolio'!$N$98)</f>
        <v/>
      </c>
    </row>
    <row r="101">
      <c r="G101" s="23">
        <f>IF('Portfolio'!$A$99="","",'Portfolio'!$D$99)</f>
        <v/>
      </c>
      <c r="H101" s="24">
        <f>IF('Portfolio'!$A$99="","",'Portfolio'!$M$99)</f>
        <v/>
      </c>
      <c r="J101" s="23">
        <f>IF('Portfolio'!$A$99="","",'Portfolio'!$D$99)</f>
        <v/>
      </c>
      <c r="K101" s="24">
        <f>IF('Portfolio'!$A$99="","",'Portfolio'!$N$99)</f>
        <v/>
      </c>
    </row>
    <row r="102">
      <c r="G102" s="20">
        <f>IF('Portfolio'!$A$100="","",'Portfolio'!$D$100)</f>
        <v/>
      </c>
      <c r="H102" s="21">
        <f>IF('Portfolio'!$A$100="","",'Portfolio'!$M$100)</f>
        <v/>
      </c>
      <c r="J102" s="20">
        <f>IF('Portfolio'!$A$100="","",'Portfolio'!$D$100)</f>
        <v/>
      </c>
      <c r="K102" s="21">
        <f>IF('Portfolio'!$A$100="","",'Portfolio'!$N$100)</f>
        <v/>
      </c>
    </row>
    <row r="103">
      <c r="G103" s="23">
        <f>IF('Portfolio'!$A$101="","",'Portfolio'!$D$101)</f>
        <v/>
      </c>
      <c r="H103" s="24">
        <f>IF('Portfolio'!$A$101="","",'Portfolio'!$M$101)</f>
        <v/>
      </c>
      <c r="J103" s="23">
        <f>IF('Portfolio'!$A$101="","",'Portfolio'!$D$101)</f>
        <v/>
      </c>
      <c r="K103" s="24">
        <f>IF('Portfolio'!$A$101="","",'Portfolio'!$N$101)</f>
        <v/>
      </c>
    </row>
    <row r="104">
      <c r="G104" s="20">
        <f>IF('Portfolio'!$A$102="","",'Portfolio'!$D$102)</f>
        <v/>
      </c>
      <c r="H104" s="21">
        <f>IF('Portfolio'!$A$102="","",'Portfolio'!$M$102)</f>
        <v/>
      </c>
      <c r="J104" s="20">
        <f>IF('Portfolio'!$A$102="","",'Portfolio'!$D$102)</f>
        <v/>
      </c>
      <c r="K104" s="21">
        <f>IF('Portfolio'!$A$102="","",'Portfolio'!$N$102)</f>
        <v/>
      </c>
    </row>
    <row r="105">
      <c r="G105" s="23">
        <f>IF('Portfolio'!$A$103="","",'Portfolio'!$D$103)</f>
        <v/>
      </c>
      <c r="H105" s="24">
        <f>IF('Portfolio'!$A$103="","",'Portfolio'!$M$103)</f>
        <v/>
      </c>
      <c r="J105" s="23">
        <f>IF('Portfolio'!$A$103="","",'Portfolio'!$D$103)</f>
        <v/>
      </c>
      <c r="K105" s="24">
        <f>IF('Portfolio'!$A$103="","",'Portfolio'!$N$103)</f>
        <v/>
      </c>
    </row>
    <row r="106">
      <c r="G106" s="20">
        <f>IF('Portfolio'!$A$104="","",'Portfolio'!$D$104)</f>
        <v/>
      </c>
      <c r="H106" s="21">
        <f>IF('Portfolio'!$A$104="","",'Portfolio'!$M$104)</f>
        <v/>
      </c>
      <c r="J106" s="20">
        <f>IF('Portfolio'!$A$104="","",'Portfolio'!$D$104)</f>
        <v/>
      </c>
      <c r="K106" s="21">
        <f>IF('Portfolio'!$A$104="","",'Portfolio'!$N$104)</f>
        <v/>
      </c>
    </row>
    <row r="107">
      <c r="G107" s="23">
        <f>IF('Portfolio'!$A$105="","",'Portfolio'!$D$105)</f>
        <v/>
      </c>
      <c r="H107" s="24">
        <f>IF('Portfolio'!$A$105="","",'Portfolio'!$M$105)</f>
        <v/>
      </c>
      <c r="J107" s="23">
        <f>IF('Portfolio'!$A$105="","",'Portfolio'!$D$105)</f>
        <v/>
      </c>
      <c r="K107" s="24">
        <f>IF('Portfolio'!$A$105="","",'Portfolio'!$N$105)</f>
        <v/>
      </c>
    </row>
    <row r="108">
      <c r="G108" s="20">
        <f>IF('Portfolio'!$A$106="","",'Portfolio'!$D$106)</f>
        <v/>
      </c>
      <c r="H108" s="21">
        <f>IF('Portfolio'!$A$106="","",'Portfolio'!$M$106)</f>
        <v/>
      </c>
      <c r="J108" s="20">
        <f>IF('Portfolio'!$A$106="","",'Portfolio'!$D$106)</f>
        <v/>
      </c>
      <c r="K108" s="21">
        <f>IF('Portfolio'!$A$106="","",'Portfolio'!$N$106)</f>
        <v/>
      </c>
    </row>
    <row r="109">
      <c r="G109" s="23">
        <f>IF('Portfolio'!$A$107="","",'Portfolio'!$D$107)</f>
        <v/>
      </c>
      <c r="H109" s="24">
        <f>IF('Portfolio'!$A$107="","",'Portfolio'!$M$107)</f>
        <v/>
      </c>
      <c r="J109" s="23">
        <f>IF('Portfolio'!$A$107="","",'Portfolio'!$D$107)</f>
        <v/>
      </c>
      <c r="K109" s="24">
        <f>IF('Portfolio'!$A$107="","",'Portfolio'!$N$107)</f>
        <v/>
      </c>
    </row>
    <row r="110">
      <c r="G110" s="20">
        <f>IF('Portfolio'!$A$108="","",'Portfolio'!$D$108)</f>
        <v/>
      </c>
      <c r="H110" s="21">
        <f>IF('Portfolio'!$A$108="","",'Portfolio'!$M$108)</f>
        <v/>
      </c>
      <c r="J110" s="20">
        <f>IF('Portfolio'!$A$108="","",'Portfolio'!$D$108)</f>
        <v/>
      </c>
      <c r="K110" s="21">
        <f>IF('Portfolio'!$A$108="","",'Portfolio'!$N$108)</f>
        <v/>
      </c>
    </row>
    <row r="111">
      <c r="G111" s="23">
        <f>IF('Portfolio'!$A$109="","",'Portfolio'!$D$109)</f>
        <v/>
      </c>
      <c r="H111" s="24">
        <f>IF('Portfolio'!$A$109="","",'Portfolio'!$M$109)</f>
        <v/>
      </c>
      <c r="J111" s="23">
        <f>IF('Portfolio'!$A$109="","",'Portfolio'!$D$109)</f>
        <v/>
      </c>
      <c r="K111" s="24">
        <f>IF('Portfolio'!$A$109="","",'Portfolio'!$N$109)</f>
        <v/>
      </c>
    </row>
    <row r="112">
      <c r="G112" s="20">
        <f>IF('Portfolio'!$A$110="","",'Portfolio'!$D$110)</f>
        <v/>
      </c>
      <c r="H112" s="21">
        <f>IF('Portfolio'!$A$110="","",'Portfolio'!$M$110)</f>
        <v/>
      </c>
      <c r="J112" s="20">
        <f>IF('Portfolio'!$A$110="","",'Portfolio'!$D$110)</f>
        <v/>
      </c>
      <c r="K112" s="21">
        <f>IF('Portfolio'!$A$110="","",'Portfolio'!$N$110)</f>
        <v/>
      </c>
    </row>
    <row r="113">
      <c r="G113" s="23">
        <f>IF('Portfolio'!$A$111="","",'Portfolio'!$D$111)</f>
        <v/>
      </c>
      <c r="H113" s="24">
        <f>IF('Portfolio'!$A$111="","",'Portfolio'!$M$111)</f>
        <v/>
      </c>
      <c r="J113" s="23">
        <f>IF('Portfolio'!$A$111="","",'Portfolio'!$D$111)</f>
        <v/>
      </c>
      <c r="K113" s="24">
        <f>IF('Portfolio'!$A$111="","",'Portfolio'!$N$111)</f>
        <v/>
      </c>
    </row>
  </sheetData>
  <mergeCells count="1">
    <mergeCell ref="A1:K1"/>
  </mergeCells>
  <conditionalFormatting sqref="B5:B6">
    <cfRule type="expression" priority="1" dxfId="0">
      <formula>B5&gt;0</formula>
    </cfRule>
    <cfRule type="expression" priority="2" dxfId="1">
      <formula>B5&lt;0</formula>
    </cfRule>
  </conditionalFormatting>
  <conditionalFormatting sqref="K4:K113">
    <cfRule type="expression" priority="3" dxfId="0">
      <formula>K4&gt;0</formula>
    </cfRule>
    <cfRule type="expression" priority="4" dxfId="1">
      <formula>K4&lt;0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80" customWidth="1" min="2" max="2"/>
    <col width="3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5" t="inlineStr">
        <is>
          <t>Anleitung zum Portfolio-Workbook</t>
        </is>
      </c>
      <c r="B1" s="16" t="n"/>
      <c r="C1" s="16" t="n"/>
      <c r="D1" s="16" t="n"/>
      <c r="E1" s="16" t="n"/>
      <c r="F1" s="16" t="n"/>
    </row>
    <row r="3">
      <c r="A3" s="28" t="inlineStr">
        <is>
          <t>Kennzeichnung</t>
        </is>
      </c>
      <c r="B3" s="29" t="inlineStr">
        <is>
          <t>Gelbe Zellen</t>
        </is>
      </c>
      <c r="C3" s="30" t="inlineStr">
        <is>
          <t>Gelbe Zellen sind Eingabefelder und können von Ihnen gepflegt werden.</t>
        </is>
      </c>
    </row>
    <row r="5">
      <c r="A5" s="1" t="inlineStr">
        <is>
          <t>Blatt</t>
        </is>
      </c>
      <c r="B5" s="1" t="inlineStr">
        <is>
          <t>Hinweis</t>
        </is>
      </c>
    </row>
    <row r="6" ht="42" customHeight="1">
      <c r="A6" s="20" t="inlineStr">
        <is>
          <t>Portfolio</t>
        </is>
      </c>
      <c r="B6" s="31" t="inlineStr">
        <is>
          <t>Erfassen Sie je Wertpapier eine Position. Prüfen Sie insbesondere Positions-ID, ISIN, Kaufdatum, Anzahl und Kaufkurs.</t>
        </is>
      </c>
    </row>
    <row r="7" ht="42" customHeight="1">
      <c r="A7" s="23" t="inlineStr">
        <is>
          <t>Kursstamm</t>
        </is>
      </c>
      <c r="B7" s="32" t="inlineStr">
        <is>
          <t>Aktualisieren Sie die gelben Kurszellen im Blatt „Kursstamm“. Die aktuellen Kurse werden im Blatt „Portfolio“ automatisch übernommen.</t>
        </is>
      </c>
    </row>
    <row r="8" ht="42" customHeight="1">
      <c r="A8" s="20" t="inlineStr">
        <is>
          <t>Abgleich</t>
        </is>
      </c>
      <c r="B8" s="31" t="inlineStr">
        <is>
          <t>Prüfen Sie ISINs und Wertpapierbezeichnungen auf Übereinstimmung. Nur bei identischer ISIN kann der aktuelle Kurs automatisch zugeordnet werden.</t>
        </is>
      </c>
    </row>
    <row r="9" ht="42" customHeight="1">
      <c r="A9" s="23" t="inlineStr">
        <is>
          <t>Dashboard</t>
        </is>
      </c>
      <c r="B9" s="32" t="inlineStr">
        <is>
          <t>Das Dashboard aktualisiert Kennzahlen und Diagramme automatisch auf Basis aller vorbereiteten Datenzeilen im Blatt „Portfolio“.</t>
        </is>
      </c>
    </row>
    <row r="10" ht="42" customHeight="1">
      <c r="A10" s="20" t="inlineStr">
        <is>
          <t>Hinweis</t>
        </is>
      </c>
      <c r="B10" s="31" t="inlineStr">
        <is>
          <t>Alle dargestellten Kurse und Werte dienen ausschließlich als Beispieldaten und stellen keine Anlageberatung dar.</t>
        </is>
      </c>
    </row>
    <row r="11" ht="42" customHeight="1">
      <c r="A11" s="23" t="inlineStr">
        <is>
          <t>Steuern</t>
        </is>
      </c>
      <c r="B11" s="32" t="inlineStr">
        <is>
          <t>Steuerliche Fragen zu Kapitalerträgen, Abgeltungsteuer und Freistellungsauftrag sind mit einer Steuerberatung oder dem Finanzamt zu klären.</t>
        </is>
      </c>
    </row>
    <row r="13">
      <c r="A13" s="28" t="inlineStr">
        <is>
          <t>Hinweis zur Datenpflege</t>
        </is>
      </c>
      <c r="B13" s="33" t="inlineStr">
        <is>
          <t>Für weitere Positionen stehen im Blatt „Portfolio“ zusätzliche vorbereitete Datenzeilen zur Verfügung.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2026-09-23T05:48:15Z</dcterms:created>
  <dcterms:modified xmlns:dcterms="http://purl.org/dc/terms/" xmlns:xsi="http://www.w3.org/2001/XMLSchema-instance" xsi:type="dcterms:W3CDTF">2026-09-23T05:48:15Z</dcterms:modified>
</cp:coreProperties>
</file>