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nos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vestitionen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'Prognose'!$A$3:$AA$103</definedName>
    <definedName name="_xlnm._FilterDatabase" localSheetId="2" hidden="1">'Investitionen'!$A$14:$H$114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#.##0,0 &quot;kWp&quot;"/>
    <numFmt numFmtId="165" formatCode="#.##0 &quot;kWh/kWp&quot;"/>
    <numFmt numFmtId="166" formatCode="#.##0 &quot;kWh&quot;"/>
    <numFmt numFmtId="167" formatCode="0,0 %"/>
    <numFmt numFmtId="168" formatCode="#.##0,00 &quot;€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2E3A47"/>
      <sz val="11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E0F2F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D4A01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center" vertical="center"/>
    </xf>
    <xf numFmtId="168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8" fontId="2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8" fontId="2" fillId="6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center"/>
    </xf>
    <xf numFmtId="168" fontId="5" fillId="7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16A34A"/>
        </patternFill>
      </fill>
    </dxf>
    <dxf>
      <fill>
        <patternFill patternType="solid">
          <fgColor rgb="00DC2626"/>
        </patternFill>
      </fill>
    </dxf>
    <dxf>
      <font>
        <name val="Calibri"/>
        <color rgb="00FFFFFF"/>
        <sz val="10"/>
      </font>
      <fill>
        <patternFill patternType="solid">
          <fgColor rgb="0016A34A"/>
        </patternFill>
      </fill>
    </dxf>
    <dxf>
      <font>
        <name val="Calibri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Jahresnettogewinn und kumulierter Nettogewinn</a:t>
            </a:r>
          </a:p>
        </rich>
      </tx>
    </title>
    <plotArea>
      <lineChart>
        <grouping val="standard"/>
        <ser>
          <idx val="0"/>
          <order val="0"/>
          <tx>
            <strRef>
              <f>'Prognose'!X3</f>
            </strRef>
          </tx>
          <spPr>
            <a:ln xmlns:a="http://schemas.openxmlformats.org/drawingml/2006/main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'Prognose'!$A$4:$A$103</f>
            </numRef>
          </cat>
          <val>
            <numRef>
              <f>'Prognose'!$X$4:$X$103</f>
            </numRef>
          </val>
        </ser>
        <ser>
          <idx val="1"/>
          <order val="1"/>
          <tx>
            <strRef>
              <f>'Prognose'!Y3</f>
            </strRef>
          </tx>
          <spPr>
            <a:ln xmlns:a="http://schemas.openxmlformats.org/drawingml/2006/main">
              <a:solidFill>
                <a:srgbClr val="1E293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'Prognose'!$A$4:$A$103</f>
            </numRef>
          </cat>
          <val>
            <numRef>
              <f>'Prognose'!$Y$4:$Y$103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Jahr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Gesamterlöse und Gesamtkosten je Jahr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'Prognose'!O3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'Prognose'!$A$4:$A$103</f>
            </numRef>
          </cat>
          <val>
            <numRef>
              <f>'Prognose'!$O$4:$O$103</f>
            </numRef>
          </val>
        </ser>
        <ser>
          <idx val="1"/>
          <order val="1"/>
          <tx>
            <strRef>
              <f>'Prognose'!P3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'Prognose'!$A$4:$A$103</f>
            </numRef>
          </cat>
          <val>
            <numRef>
              <f>'Prognose'!$P$4:$P$103</f>
            </numRef>
          </val>
        </ser>
        <ser>
          <idx val="2"/>
          <order val="2"/>
          <tx>
            <strRef>
              <f>'Prognose'!Q3</f>
            </strRef>
          </tx>
          <spPr>
            <a:ln xmlns:a="http://schemas.openxmlformats.org/drawingml/2006/main">
              <a:prstDash val="solid"/>
            </a:ln>
          </spPr>
          <cat>
            <numRef>
              <f>'Prognose'!$A$4:$A$103</f>
            </numRef>
          </cat>
          <val>
            <numRef>
              <f>'Prognose'!$Q$4:$Q$103</f>
            </numRef>
          </val>
        </ser>
        <ser>
          <idx val="3"/>
          <order val="3"/>
          <tx>
            <strRef>
              <f>'Prognose'!R3</f>
            </strRef>
          </tx>
          <spPr>
            <a:ln xmlns:a="http://schemas.openxmlformats.org/drawingml/2006/main">
              <a:prstDash val="solid"/>
            </a:ln>
          </spPr>
          <cat>
            <numRef>
              <f>'Prognose'!$A$4:$A$103</f>
            </numRef>
          </cat>
          <val>
            <numRef>
              <f>'Prognose'!$R$4:$R$103</f>
            </numRef>
          </val>
        </ser>
        <ser>
          <idx val="4"/>
          <order val="4"/>
          <tx>
            <strRef>
              <f>'Prognose'!S3</f>
            </strRef>
          </tx>
          <spPr>
            <a:ln xmlns:a="http://schemas.openxmlformats.org/drawingml/2006/main">
              <a:prstDash val="solid"/>
            </a:ln>
          </spPr>
          <cat>
            <numRef>
              <f>'Prognose'!$A$4:$A$103</f>
            </numRef>
          </cat>
          <val>
            <numRef>
              <f>'Prognose'!$S$4:$S$103</f>
            </numRef>
          </val>
        </ser>
        <ser>
          <idx val="5"/>
          <order val="5"/>
          <tx>
            <strRef>
              <f>'Prognose'!T3</f>
            </strRef>
          </tx>
          <spPr>
            <a:ln xmlns:a="http://schemas.openxmlformats.org/drawingml/2006/main">
              <a:prstDash val="solid"/>
            </a:ln>
          </spPr>
          <cat>
            <numRef>
              <f>'Prognose'!$A$4:$A$103</f>
            </numRef>
          </cat>
          <val>
            <numRef>
              <f>'Prognose'!$T$4:$T$103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Jahr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Kostenstruktur 2026–2035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'Dashboard'!K3</f>
            </strRef>
          </tx>
          <spPr>
            <a:solidFill xmlns:a="http://schemas.openxmlformats.org/drawingml/2006/main">
              <a:srgbClr val="D4A017"/>
            </a:solidFill>
            <a:ln xmlns:a="http://schemas.openxmlformats.org/drawingml/2006/main">
              <a:prstDash val="solid"/>
            </a:ln>
          </spPr>
          <cat>
            <numRef>
              <f>'Dashboard'!$J$4:$J$7</f>
            </numRef>
          </cat>
          <val>
            <numRef>
              <f>'Dashboard'!$K$4:$K$7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31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20</row>
      <rowOff>0</rowOff>
    </from>
    <ext cx="36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3" customWidth="1" min="3" max="3"/>
    <col width="18" customWidth="1" min="4" max="4"/>
    <col width="24" customWidth="1" min="5" max="5"/>
    <col width="21" customWidth="1" min="6" max="6"/>
    <col width="20" customWidth="1" min="7" max="7"/>
    <col width="18" customWidth="1" min="8" max="8"/>
    <col width="24" customWidth="1" min="9" max="9"/>
    <col width="20" customWidth="1" min="10" max="10"/>
    <col width="25" customWidth="1" min="11" max="11"/>
    <col width="23" customWidth="1" min="12" max="12"/>
    <col width="22" customWidth="1" min="13" max="13"/>
    <col width="21" customWidth="1" min="14" max="14"/>
    <col width="18" customWidth="1" min="15" max="15"/>
    <col width="18" customWidth="1" min="16" max="16"/>
    <col width="23" customWidth="1" min="17" max="17"/>
    <col width="18" customWidth="1" min="18" max="18"/>
    <col width="17" customWidth="1" min="19" max="19"/>
    <col width="19" customWidth="1" min="20" max="20"/>
    <col width="22" customWidth="1" min="21" max="21"/>
    <col width="16" customWidth="1" min="22" max="22"/>
    <col width="17" customWidth="1" min="23" max="23"/>
    <col width="23" customWidth="1" min="24" max="24"/>
    <col width="28" customWidth="1" min="25" max="25"/>
    <col width="12" customWidth="1" min="26" max="26"/>
    <col width="14" customWidth="1" min="27" max="27"/>
  </cols>
  <sheetData>
    <row r="1" ht="28" customHeight="1">
      <c r="A1" s="1" t="inlineStr">
        <is>
          <t>Totalgewinnprognose Photovoltaikanlage</t>
        </is>
      </c>
    </row>
    <row r="2">
      <c r="A2" s="2" t="inlineStr">
        <is>
          <t>Planungsannahmen: Gelbe Zellen sind editierbare Eingaben. Alle Ergebniswerte werden automatisch berechnet.</t>
        </is>
      </c>
    </row>
    <row r="3" ht="38" customHeight="1">
      <c r="A3" s="3" t="inlineStr">
        <is>
          <t>Jahr</t>
        </is>
      </c>
      <c r="B3" s="3" t="inlineStr">
        <is>
          <t>Standort</t>
        </is>
      </c>
      <c r="C3" s="3" t="inlineStr">
        <is>
          <t>Verantwortliche Person</t>
        </is>
      </c>
      <c r="D3" s="3" t="inlineStr">
        <is>
          <t>Anlagengröße (kWp)</t>
        </is>
      </c>
      <c r="E3" s="3" t="inlineStr">
        <is>
          <t>Spezifischer Ertrag (kWh/kWp)</t>
        </is>
      </c>
      <c r="F3" s="3" t="inlineStr">
        <is>
          <t>Stromproduktion (kWh)</t>
        </is>
      </c>
      <c r="G3" s="3" t="inlineStr">
        <is>
          <t>Eigenverbrauchsquote (%)</t>
        </is>
      </c>
      <c r="H3" s="3" t="inlineStr">
        <is>
          <t>Einspeisequote (%)</t>
        </is>
      </c>
      <c r="I3" s="3" t="inlineStr">
        <is>
          <t>Eigenverbrauchter Strom (kWh)</t>
        </is>
      </c>
      <c r="J3" s="3" t="inlineStr">
        <is>
          <t>Einspeise-Strom (kWh)</t>
        </is>
      </c>
      <c r="K3" s="3" t="inlineStr">
        <is>
          <t>Strompreis Eigenverbrauch (€ / kWh)</t>
        </is>
      </c>
      <c r="L3" s="3" t="inlineStr">
        <is>
          <t>Einspeisevergütung (€ / kWh)</t>
        </is>
      </c>
      <c r="M3" s="3" t="inlineStr">
        <is>
          <t>Erlös Eigenverbrauch (€)</t>
        </is>
      </c>
      <c r="N3" s="3" t="inlineStr">
        <is>
          <t>Erlös Einspeisung (€)</t>
        </is>
      </c>
      <c r="O3" s="3" t="inlineStr">
        <is>
          <t>Gesamterlöse (€)</t>
        </is>
      </c>
      <c r="P3" s="3" t="inlineStr">
        <is>
          <t>Betriebskosten (€)</t>
        </is>
      </c>
      <c r="Q3" s="3" t="inlineStr">
        <is>
          <t>Versicherung/Wartung (€)</t>
        </is>
      </c>
      <c r="R3" s="3" t="inlineStr">
        <is>
          <t>Darlehensrate (€)</t>
        </is>
      </c>
      <c r="S3" s="3" t="inlineStr">
        <is>
          <t>Abschreibung (€)</t>
        </is>
      </c>
      <c r="T3" s="3" t="inlineStr">
        <is>
          <t>Gesamtkosten (€)</t>
        </is>
      </c>
      <c r="U3" s="3" t="inlineStr">
        <is>
          <t>Gewinn vor Steuern (€)</t>
        </is>
      </c>
      <c r="V3" s="3" t="inlineStr">
        <is>
          <t>Steuersatz (%)</t>
        </is>
      </c>
      <c r="W3" s="3" t="inlineStr">
        <is>
          <t>Steuern (€)</t>
        </is>
      </c>
      <c r="X3" s="3" t="inlineStr">
        <is>
          <t>Jahresnettogewinn (€)</t>
        </is>
      </c>
      <c r="Y3" s="3" t="inlineStr">
        <is>
          <t>Kumulierte Nettogewinne (€)</t>
        </is>
      </c>
      <c r="Z3" s="3" t="inlineStr">
        <is>
          <t>ROI (%)</t>
        </is>
      </c>
      <c r="AA3" s="3" t="inlineStr">
        <is>
          <t>Status</t>
        </is>
      </c>
    </row>
    <row r="4">
      <c r="A4" s="4" t="n">
        <v>2026</v>
      </c>
      <c r="B4" s="5" t="inlineStr">
        <is>
          <t>Berlin</t>
        </is>
      </c>
      <c r="C4" s="5" t="inlineStr">
        <is>
          <t>Anna Müller</t>
        </is>
      </c>
      <c r="D4" s="6" t="n">
        <v>84.5</v>
      </c>
      <c r="E4" s="7" t="n">
        <v>1080</v>
      </c>
      <c r="F4" s="8">
        <f>IF(OR($A4="",$D4="",$E4=""),"",D4*E4*(1-0.005)^(A4-2026))</f>
        <v/>
      </c>
      <c r="G4" s="9" t="n">
        <v>0.38</v>
      </c>
      <c r="H4" s="9" t="n">
        <v>0.62</v>
      </c>
      <c r="I4" s="8">
        <f>IF(OR(F4="",G4=""),"",F4*G4)</f>
        <v/>
      </c>
      <c r="J4" s="8" t="n">
        <v>0.3</v>
      </c>
      <c r="K4" s="10" t="n">
        <v>0.082</v>
      </c>
      <c r="L4" s="10" t="n"/>
      <c r="M4" s="11">
        <f>IF(OR(I4="",K4=""),"",I4*K4)</f>
        <v/>
      </c>
      <c r="N4" s="11">
        <f>IF(OR(J4="",L4=""),"",J4*L4)</f>
        <v/>
      </c>
      <c r="O4" s="11" t="n">
        <v>2900</v>
      </c>
      <c r="P4" s="10" t="n">
        <v>1450</v>
      </c>
      <c r="Q4" s="10" t="n">
        <v>6000</v>
      </c>
      <c r="R4" s="10" t="n">
        <v>6200</v>
      </c>
      <c r="S4" s="10" t="n"/>
      <c r="T4" s="11">
        <f>IF($A4="","",IF(COUNT(P4:S4)=0,"",SUM(P4:S4)))</f>
        <v/>
      </c>
      <c r="U4" s="11">
        <f>IF(OR(O4="",T4=""),"",O4-T4)</f>
        <v/>
      </c>
      <c r="V4" s="9" t="n">
        <v>0.28</v>
      </c>
      <c r="W4" s="11">
        <f>IF(OR(U4="",V4=""),"",IF(U4&gt;0,U4*V4,0))</f>
        <v/>
      </c>
      <c r="X4" s="11">
        <f>IF(OR(U4="",W4=""),"",U4-W4)</f>
        <v/>
      </c>
      <c r="Y4" s="11">
        <f>IF(X4="","",SUM($X$4:X4))</f>
        <v/>
      </c>
      <c r="Z4" s="12">
        <f>IF($A4="","",IFERROR(X4/'Investitionen'!$B$10,0))</f>
        <v/>
      </c>
      <c r="AA4" s="13">
        <f>IF(X4="","",IF(X4&gt;=0,"Profitabel","Verlust"))</f>
        <v/>
      </c>
    </row>
    <row r="5">
      <c r="A5" s="4" t="n">
        <v>2027</v>
      </c>
      <c r="B5" s="5" t="inlineStr">
        <is>
          <t>München</t>
        </is>
      </c>
      <c r="C5" s="5" t="inlineStr">
        <is>
          <t>Lukas Schneider</t>
        </is>
      </c>
      <c r="D5" s="6" t="n">
        <v>84.5</v>
      </c>
      <c r="E5" s="7" t="n">
        <v>1065</v>
      </c>
      <c r="F5" s="14">
        <f>IF(OR($A5="",$D5="",$E5=""),"",D5*E5*(1-0.005)^(A5-2026))</f>
        <v/>
      </c>
      <c r="G5" s="9" t="n">
        <v>0.39</v>
      </c>
      <c r="H5" s="9" t="n">
        <v>0.61</v>
      </c>
      <c r="I5" s="14">
        <f>IF(OR(F5="",G5=""),"",F5*G5)</f>
        <v/>
      </c>
      <c r="J5" s="14" t="n">
        <v>0.31</v>
      </c>
      <c r="K5" s="10" t="n">
        <v>0.081</v>
      </c>
      <c r="L5" s="10" t="n"/>
      <c r="M5" s="15">
        <f>IF(OR(I5="",K5=""),"",I5*K5)</f>
        <v/>
      </c>
      <c r="N5" s="15">
        <f>IF(OR(J5="",L5=""),"",J5*L5)</f>
        <v/>
      </c>
      <c r="O5" s="15" t="n">
        <v>2700</v>
      </c>
      <c r="P5" s="10" t="n">
        <v>1400</v>
      </c>
      <c r="Q5" s="10" t="n">
        <v>5200</v>
      </c>
      <c r="R5" s="10" t="n">
        <v>6000</v>
      </c>
      <c r="S5" s="10" t="n"/>
      <c r="T5" s="15">
        <f>IF($A5="","",IF(COUNT(P5:S5)=0,"",SUM(P5:S5)))</f>
        <v/>
      </c>
      <c r="U5" s="15">
        <f>IF(OR(O5="",T5=""),"",O5-T5)</f>
        <v/>
      </c>
      <c r="V5" s="9" t="n">
        <v>0.29</v>
      </c>
      <c r="W5" s="15">
        <f>IF(OR(U5="",V5=""),"",IF(U5&gt;0,U5*V5,0))</f>
        <v/>
      </c>
      <c r="X5" s="15">
        <f>IF(OR(U5="",W5=""),"",U5-W5)</f>
        <v/>
      </c>
      <c r="Y5" s="15">
        <f>IF(X5="","",SUM($X$4:X5))</f>
        <v/>
      </c>
      <c r="Z5" s="16">
        <f>IF($A5="","",IFERROR(X5/'Investitionen'!$B$10,0))</f>
        <v/>
      </c>
      <c r="AA5" s="17">
        <f>IF(X5="","",IF(X5&gt;=0,"Profitabel","Verlust"))</f>
        <v/>
      </c>
    </row>
    <row r="6">
      <c r="A6" s="4" t="n">
        <v>2028</v>
      </c>
      <c r="B6" s="5" t="inlineStr">
        <is>
          <t>Hamburg</t>
        </is>
      </c>
      <c r="C6" s="5" t="inlineStr">
        <is>
          <t>Julia Fischer</t>
        </is>
      </c>
      <c r="D6" s="6" t="n">
        <v>84.5</v>
      </c>
      <c r="E6" s="7" t="n">
        <v>1052</v>
      </c>
      <c r="F6" s="8">
        <f>IF(OR($A6="",$D6="",$E6=""),"",D6*E6*(1-0.005)^(A6-2026))</f>
        <v/>
      </c>
      <c r="G6" s="9" t="n">
        <v>0.4</v>
      </c>
      <c r="H6" s="9" t="n">
        <v>0.6</v>
      </c>
      <c r="I6" s="8">
        <f>IF(OR(F6="",G6=""),"",F6*G6)</f>
        <v/>
      </c>
      <c r="J6" s="8" t="n">
        <v>0.32</v>
      </c>
      <c r="K6" s="10" t="n">
        <v>0.08</v>
      </c>
      <c r="L6" s="10" t="n"/>
      <c r="M6" s="11">
        <f>IF(OR(I6="",K6=""),"",I6*K6)</f>
        <v/>
      </c>
      <c r="N6" s="11">
        <f>IF(OR(J6="",L6=""),"",J6*L6)</f>
        <v/>
      </c>
      <c r="O6" s="11" t="n">
        <v>2750</v>
      </c>
      <c r="P6" s="10" t="n">
        <v>1425</v>
      </c>
      <c r="Q6" s="10" t="n">
        <v>5000</v>
      </c>
      <c r="R6" s="10" t="n">
        <v>5800</v>
      </c>
      <c r="S6" s="10" t="n"/>
      <c r="T6" s="11">
        <f>IF($A6="","",IF(COUNT(P6:S6)=0,"",SUM(P6:S6)))</f>
        <v/>
      </c>
      <c r="U6" s="11">
        <f>IF(OR(O6="",T6=""),"",O6-T6)</f>
        <v/>
      </c>
      <c r="V6" s="9" t="n">
        <v>0.3</v>
      </c>
      <c r="W6" s="11">
        <f>IF(OR(U6="",V6=""),"",IF(U6&gt;0,U6*V6,0))</f>
        <v/>
      </c>
      <c r="X6" s="11">
        <f>IF(OR(U6="",W6=""),"",U6-W6)</f>
        <v/>
      </c>
      <c r="Y6" s="11">
        <f>IF(X6="","",SUM($X$4:X6))</f>
        <v/>
      </c>
      <c r="Z6" s="12">
        <f>IF($A6="","",IFERROR(X6/'Investitionen'!$B$10,0))</f>
        <v/>
      </c>
      <c r="AA6" s="13">
        <f>IF(X6="","",IF(X6&gt;=0,"Profitabel","Verlust"))</f>
        <v/>
      </c>
    </row>
    <row r="7">
      <c r="A7" s="4" t="n">
        <v>2029</v>
      </c>
      <c r="B7" s="5" t="inlineStr">
        <is>
          <t>Köln</t>
        </is>
      </c>
      <c r="C7" s="5" t="inlineStr">
        <is>
          <t>Maximilian Weber</t>
        </is>
      </c>
      <c r="D7" s="6" t="n">
        <v>84.5</v>
      </c>
      <c r="E7" s="7" t="n">
        <v>1040</v>
      </c>
      <c r="F7" s="14">
        <f>IF(OR($A7="",$D7="",$E7=""),"",D7*E7*(1-0.005)^(A7-2026))</f>
        <v/>
      </c>
      <c r="G7" s="9" t="n">
        <v>0.41</v>
      </c>
      <c r="H7" s="9" t="n">
        <v>0.59</v>
      </c>
      <c r="I7" s="14">
        <f>IF(OR(F7="",G7=""),"",F7*G7)</f>
        <v/>
      </c>
      <c r="J7" s="14" t="n">
        <v>0.33</v>
      </c>
      <c r="K7" s="10" t="n">
        <v>0.079</v>
      </c>
      <c r="L7" s="10" t="n"/>
      <c r="M7" s="15">
        <f>IF(OR(I7="",K7=""),"",I7*K7)</f>
        <v/>
      </c>
      <c r="N7" s="15">
        <f>IF(OR(J7="",L7=""),"",J7*L7)</f>
        <v/>
      </c>
      <c r="O7" s="15" t="n">
        <v>2800</v>
      </c>
      <c r="P7" s="10" t="n">
        <v>1450</v>
      </c>
      <c r="Q7" s="10" t="n">
        <v>4800</v>
      </c>
      <c r="R7" s="10" t="n">
        <v>5600</v>
      </c>
      <c r="S7" s="10" t="n"/>
      <c r="T7" s="15">
        <f>IF($A7="","",IF(COUNT(P7:S7)=0,"",SUM(P7:S7)))</f>
        <v/>
      </c>
      <c r="U7" s="15">
        <f>IF(OR(O7="",T7=""),"",O7-T7)</f>
        <v/>
      </c>
      <c r="V7" s="9" t="n">
        <v>0.3</v>
      </c>
      <c r="W7" s="15">
        <f>IF(OR(U7="",V7=""),"",IF(U7&gt;0,U7*V7,0))</f>
        <v/>
      </c>
      <c r="X7" s="15">
        <f>IF(OR(U7="",W7=""),"",U7-W7)</f>
        <v/>
      </c>
      <c r="Y7" s="15">
        <f>IF(X7="","",SUM($X$4:X7))</f>
        <v/>
      </c>
      <c r="Z7" s="16">
        <f>IF($A7="","",IFERROR(X7/'Investitionen'!$B$10,0))</f>
        <v/>
      </c>
      <c r="AA7" s="17">
        <f>IF(X7="","",IF(X7&gt;=0,"Profitabel","Verlust"))</f>
        <v/>
      </c>
    </row>
    <row r="8">
      <c r="A8" s="4" t="n">
        <v>2030</v>
      </c>
      <c r="B8" s="5" t="inlineStr">
        <is>
          <t>Frankfurt</t>
        </is>
      </c>
      <c r="C8" s="5" t="inlineStr">
        <is>
          <t>Sophie Wagner</t>
        </is>
      </c>
      <c r="D8" s="6" t="n">
        <v>84.5</v>
      </c>
      <c r="E8" s="7" t="n">
        <v>1028</v>
      </c>
      <c r="F8" s="8">
        <f>IF(OR($A8="",$D8="",$E8=""),"",D8*E8*(1-0.005)^(A8-2026))</f>
        <v/>
      </c>
      <c r="G8" s="9" t="n">
        <v>0.42</v>
      </c>
      <c r="H8" s="9" t="n">
        <v>0.58</v>
      </c>
      <c r="I8" s="8">
        <f>IF(OR(F8="",G8=""),"",F8*G8)</f>
        <v/>
      </c>
      <c r="J8" s="8" t="n">
        <v>0.33</v>
      </c>
      <c r="K8" s="10" t="n">
        <v>0.078</v>
      </c>
      <c r="L8" s="10" t="n"/>
      <c r="M8" s="11">
        <f>IF(OR(I8="",K8=""),"",I8*K8)</f>
        <v/>
      </c>
      <c r="N8" s="11">
        <f>IF(OR(J8="",L8=""),"",J8*L8)</f>
        <v/>
      </c>
      <c r="O8" s="11" t="n">
        <v>2850</v>
      </c>
      <c r="P8" s="10" t="n">
        <v>1475</v>
      </c>
      <c r="Q8" s="10" t="n">
        <v>4600</v>
      </c>
      <c r="R8" s="10" t="n">
        <v>5400</v>
      </c>
      <c r="S8" s="10" t="n"/>
      <c r="T8" s="11">
        <f>IF($A8="","",IF(COUNT(P8:S8)=0,"",SUM(P8:S8)))</f>
        <v/>
      </c>
      <c r="U8" s="11">
        <f>IF(OR(O8="",T8=""),"",O8-T8)</f>
        <v/>
      </c>
      <c r="V8" s="9" t="n">
        <v>0.31</v>
      </c>
      <c r="W8" s="11">
        <f>IF(OR(U8="",V8=""),"",IF(U8&gt;0,U8*V8,0))</f>
        <v/>
      </c>
      <c r="X8" s="11">
        <f>IF(OR(U8="",W8=""),"",U8-W8)</f>
        <v/>
      </c>
      <c r="Y8" s="11">
        <f>IF(X8="","",SUM($X$4:X8))</f>
        <v/>
      </c>
      <c r="Z8" s="12">
        <f>IF($A8="","",IFERROR(X8/'Investitionen'!$B$10,0))</f>
        <v/>
      </c>
      <c r="AA8" s="13">
        <f>IF(X8="","",IF(X8&gt;=0,"Profitabel","Verlust"))</f>
        <v/>
      </c>
    </row>
    <row r="9">
      <c r="A9" s="4" t="n">
        <v>2031</v>
      </c>
      <c r="B9" s="5" t="inlineStr">
        <is>
          <t>Stuttgart</t>
        </is>
      </c>
      <c r="C9" s="5" t="inlineStr">
        <is>
          <t>Felix Becker</t>
        </is>
      </c>
      <c r="D9" s="6" t="n">
        <v>84.5</v>
      </c>
      <c r="E9" s="7" t="n">
        <v>1016</v>
      </c>
      <c r="F9" s="14">
        <f>IF(OR($A9="",$D9="",$E9=""),"",D9*E9*(1-0.005)^(A9-2026))</f>
        <v/>
      </c>
      <c r="G9" s="9" t="n">
        <v>0.42</v>
      </c>
      <c r="H9" s="9" t="n">
        <v>0.58</v>
      </c>
      <c r="I9" s="14">
        <f>IF(OR(F9="",G9=""),"",F9*G9)</f>
        <v/>
      </c>
      <c r="J9" s="14" t="n">
        <v>0.34</v>
      </c>
      <c r="K9" s="10" t="n">
        <v>0.078</v>
      </c>
      <c r="L9" s="10" t="n"/>
      <c r="M9" s="15">
        <f>IF(OR(I9="",K9=""),"",I9*K9)</f>
        <v/>
      </c>
      <c r="N9" s="15">
        <f>IF(OR(J9="",L9=""),"",J9*L9)</f>
        <v/>
      </c>
      <c r="O9" s="15" t="n">
        <v>2900</v>
      </c>
      <c r="P9" s="10" t="n">
        <v>1500</v>
      </c>
      <c r="Q9" s="10" t="n">
        <v>4400</v>
      </c>
      <c r="R9" s="10" t="n">
        <v>5200</v>
      </c>
      <c r="S9" s="10" t="n"/>
      <c r="T9" s="15">
        <f>IF($A9="","",IF(COUNT(P9:S9)=0,"",SUM(P9:S9)))</f>
        <v/>
      </c>
      <c r="U9" s="15">
        <f>IF(OR(O9="",T9=""),"",O9-T9)</f>
        <v/>
      </c>
      <c r="V9" s="9" t="n">
        <v>0.31</v>
      </c>
      <c r="W9" s="15">
        <f>IF(OR(U9="",V9=""),"",IF(U9&gt;0,U9*V9,0))</f>
        <v/>
      </c>
      <c r="X9" s="15">
        <f>IF(OR(U9="",W9=""),"",U9-W9)</f>
        <v/>
      </c>
      <c r="Y9" s="15">
        <f>IF(X9="","",SUM($X$4:X9))</f>
        <v/>
      </c>
      <c r="Z9" s="16">
        <f>IF($A9="","",IFERROR(X9/'Investitionen'!$B$10,0))</f>
        <v/>
      </c>
      <c r="AA9" s="17">
        <f>IF(X9="","",IF(X9&gt;=0,"Profitabel","Verlust"))</f>
        <v/>
      </c>
    </row>
    <row r="10">
      <c r="A10" s="4" t="n">
        <v>2032</v>
      </c>
      <c r="B10" s="5" t="inlineStr">
        <is>
          <t>Düsseldorf</t>
        </is>
      </c>
      <c r="C10" s="5" t="inlineStr">
        <is>
          <t>Laura Hoffmann</t>
        </is>
      </c>
      <c r="D10" s="6" t="n">
        <v>84.5</v>
      </c>
      <c r="E10" s="7" t="n">
        <v>1004</v>
      </c>
      <c r="F10" s="8">
        <f>IF(OR($A10="",$D10="",$E10=""),"",D10*E10*(1-0.005)^(A10-2026))</f>
        <v/>
      </c>
      <c r="G10" s="9" t="n">
        <v>0.43</v>
      </c>
      <c r="H10" s="9" t="n">
        <v>0.57</v>
      </c>
      <c r="I10" s="8">
        <f>IF(OR(F10="",G10=""),"",F10*G10)</f>
        <v/>
      </c>
      <c r="J10" s="8" t="n">
        <v>0.34</v>
      </c>
      <c r="K10" s="10" t="n">
        <v>0.077</v>
      </c>
      <c r="L10" s="10" t="n"/>
      <c r="M10" s="11">
        <f>IF(OR(I10="",K10=""),"",I10*K10)</f>
        <v/>
      </c>
      <c r="N10" s="11">
        <f>IF(OR(J10="",L10=""),"",J10*L10)</f>
        <v/>
      </c>
      <c r="O10" s="11" t="n">
        <v>2950</v>
      </c>
      <c r="P10" s="10" t="n">
        <v>1525</v>
      </c>
      <c r="Q10" s="10" t="n">
        <v>4200</v>
      </c>
      <c r="R10" s="10" t="n">
        <v>5000</v>
      </c>
      <c r="S10" s="10" t="n"/>
      <c r="T10" s="11">
        <f>IF($A10="","",IF(COUNT(P10:S10)=0,"",SUM(P10:S10)))</f>
        <v/>
      </c>
      <c r="U10" s="11">
        <f>IF(OR(O10="",T10=""),"",O10-T10)</f>
        <v/>
      </c>
      <c r="V10" s="9" t="n">
        <v>0.32</v>
      </c>
      <c r="W10" s="11">
        <f>IF(OR(U10="",V10=""),"",IF(U10&gt;0,U10*V10,0))</f>
        <v/>
      </c>
      <c r="X10" s="11">
        <f>IF(OR(U10="",W10=""),"",U10-W10)</f>
        <v/>
      </c>
      <c r="Y10" s="11">
        <f>IF(X10="","",SUM($X$4:X10))</f>
        <v/>
      </c>
      <c r="Z10" s="12">
        <f>IF($A10="","",IFERROR(X10/'Investitionen'!$B$10,0))</f>
        <v/>
      </c>
      <c r="AA10" s="13">
        <f>IF(X10="","",IF(X10&gt;=0,"Profitabel","Verlust"))</f>
        <v/>
      </c>
    </row>
    <row r="11">
      <c r="A11" s="4" t="n">
        <v>2033</v>
      </c>
      <c r="B11" s="5" t="inlineStr">
        <is>
          <t>Leipzig</t>
        </is>
      </c>
      <c r="C11" s="5" t="inlineStr">
        <is>
          <t>Jonas Schulz</t>
        </is>
      </c>
      <c r="D11" s="6" t="n">
        <v>84.5</v>
      </c>
      <c r="E11" s="7" t="n">
        <v>991</v>
      </c>
      <c r="F11" s="14">
        <f>IF(OR($A11="",$D11="",$E11=""),"",D11*E11*(1-0.005)^(A11-2026))</f>
        <v/>
      </c>
      <c r="G11" s="9" t="n">
        <v>0.44</v>
      </c>
      <c r="H11" s="9" t="n">
        <v>0.5600000000000001</v>
      </c>
      <c r="I11" s="14">
        <f>IF(OR(F11="",G11=""),"",F11*G11)</f>
        <v/>
      </c>
      <c r="J11" s="14" t="n">
        <v>0.35</v>
      </c>
      <c r="K11" s="10" t="n">
        <v>0.076</v>
      </c>
      <c r="L11" s="10" t="n"/>
      <c r="M11" s="15">
        <f>IF(OR(I11="",K11=""),"",I11*K11)</f>
        <v/>
      </c>
      <c r="N11" s="15">
        <f>IF(OR(J11="",L11=""),"",J11*L11)</f>
        <v/>
      </c>
      <c r="O11" s="15" t="n">
        <v>3000</v>
      </c>
      <c r="P11" s="10" t="n">
        <v>1550</v>
      </c>
      <c r="Q11" s="10" t="n">
        <v>4000</v>
      </c>
      <c r="R11" s="10" t="n">
        <v>4800</v>
      </c>
      <c r="S11" s="10" t="n"/>
      <c r="T11" s="15">
        <f>IF($A11="","",IF(COUNT(P11:S11)=0,"",SUM(P11:S11)))</f>
        <v/>
      </c>
      <c r="U11" s="15">
        <f>IF(OR(O11="",T11=""),"",O11-T11)</f>
        <v/>
      </c>
      <c r="V11" s="9" t="n">
        <v>0.32</v>
      </c>
      <c r="W11" s="15">
        <f>IF(OR(U11="",V11=""),"",IF(U11&gt;0,U11*V11,0))</f>
        <v/>
      </c>
      <c r="X11" s="15">
        <f>IF(OR(U11="",W11=""),"",U11-W11)</f>
        <v/>
      </c>
      <c r="Y11" s="15">
        <f>IF(X11="","",SUM($X$4:X11))</f>
        <v/>
      </c>
      <c r="Z11" s="16">
        <f>IF($A11="","",IFERROR(X11/'Investitionen'!$B$10,0))</f>
        <v/>
      </c>
      <c r="AA11" s="17">
        <f>IF(X11="","",IF(X11&gt;=0,"Profitabel","Verlust"))</f>
        <v/>
      </c>
    </row>
    <row r="12">
      <c r="A12" s="4" t="n">
        <v>2034</v>
      </c>
      <c r="B12" s="5" t="inlineStr">
        <is>
          <t>Dortmund</t>
        </is>
      </c>
      <c r="C12" s="5" t="inlineStr">
        <is>
          <t>Marie Bauer</t>
        </is>
      </c>
      <c r="D12" s="6" t="n">
        <v>84.5</v>
      </c>
      <c r="E12" s="7" t="n">
        <v>978</v>
      </c>
      <c r="F12" s="8">
        <f>IF(OR($A12="",$D12="",$E12=""),"",D12*E12*(1-0.005)^(A12-2026))</f>
        <v/>
      </c>
      <c r="G12" s="9" t="n">
        <v>0.44</v>
      </c>
      <c r="H12" s="9" t="n">
        <v>0.5600000000000001</v>
      </c>
      <c r="I12" s="8">
        <f>IF(OR(F12="",G12=""),"",F12*G12)</f>
        <v/>
      </c>
      <c r="J12" s="8" t="n">
        <v>0.35</v>
      </c>
      <c r="K12" s="10" t="n">
        <v>0.076</v>
      </c>
      <c r="L12" s="10" t="n"/>
      <c r="M12" s="11">
        <f>IF(OR(I12="",K12=""),"",I12*K12)</f>
        <v/>
      </c>
      <c r="N12" s="11">
        <f>IF(OR(J12="",L12=""),"",J12*L12)</f>
        <v/>
      </c>
      <c r="O12" s="11" t="n">
        <v>3050</v>
      </c>
      <c r="P12" s="10" t="n">
        <v>1575</v>
      </c>
      <c r="Q12" s="10" t="n">
        <v>3800</v>
      </c>
      <c r="R12" s="10" t="n">
        <v>4600</v>
      </c>
      <c r="S12" s="10" t="n"/>
      <c r="T12" s="11">
        <f>IF($A12="","",IF(COUNT(P12:S12)=0,"",SUM(P12:S12)))</f>
        <v/>
      </c>
      <c r="U12" s="11">
        <f>IF(OR(O12="",T12=""),"",O12-T12)</f>
        <v/>
      </c>
      <c r="V12" s="9" t="n">
        <v>0.33</v>
      </c>
      <c r="W12" s="11">
        <f>IF(OR(U12="",V12=""),"",IF(U12&gt;0,U12*V12,0))</f>
        <v/>
      </c>
      <c r="X12" s="11">
        <f>IF(OR(U12="",W12=""),"",U12-W12)</f>
        <v/>
      </c>
      <c r="Y12" s="11">
        <f>IF(X12="","",SUM($X$4:X12))</f>
        <v/>
      </c>
      <c r="Z12" s="12">
        <f>IF($A12="","",IFERROR(X12/'Investitionen'!$B$10,0))</f>
        <v/>
      </c>
      <c r="AA12" s="13">
        <f>IF(X12="","",IF(X12&gt;=0,"Profitabel","Verlust"))</f>
        <v/>
      </c>
    </row>
    <row r="13">
      <c r="A13" s="4" t="n">
        <v>2035</v>
      </c>
      <c r="B13" s="5" t="inlineStr">
        <is>
          <t>Bremen</t>
        </is>
      </c>
      <c r="C13" s="5" t="inlineStr">
        <is>
          <t>Paul Richter</t>
        </is>
      </c>
      <c r="D13" s="6" t="n">
        <v>84.5</v>
      </c>
      <c r="E13" s="7" t="n">
        <v>965</v>
      </c>
      <c r="F13" s="14">
        <f>IF(OR($A13="",$D13="",$E13=""),"",D13*E13*(1-0.005)^(A13-2026))</f>
        <v/>
      </c>
      <c r="G13" s="9" t="n">
        <v>0.45</v>
      </c>
      <c r="H13" s="9" t="n">
        <v>0.55</v>
      </c>
      <c r="I13" s="14">
        <f>IF(OR(F13="",G13=""),"",F13*G13)</f>
        <v/>
      </c>
      <c r="J13" s="14" t="n">
        <v>0.36</v>
      </c>
      <c r="K13" s="10" t="n">
        <v>0.075</v>
      </c>
      <c r="L13" s="10" t="n"/>
      <c r="M13" s="15">
        <f>IF(OR(I13="",K13=""),"",I13*K13)</f>
        <v/>
      </c>
      <c r="N13" s="15">
        <f>IF(OR(J13="",L13=""),"",J13*L13)</f>
        <v/>
      </c>
      <c r="O13" s="15" t="n">
        <v>3100</v>
      </c>
      <c r="P13" s="10" t="n">
        <v>1600</v>
      </c>
      <c r="Q13" s="10" t="n">
        <v>3600</v>
      </c>
      <c r="R13" s="10" t="n">
        <v>4400</v>
      </c>
      <c r="S13" s="10" t="n"/>
      <c r="T13" s="15">
        <f>IF($A13="","",IF(COUNT(P13:S13)=0,"",SUM(P13:S13)))</f>
        <v/>
      </c>
      <c r="U13" s="15">
        <f>IF(OR(O13="",T13=""),"",O13-T13)</f>
        <v/>
      </c>
      <c r="V13" s="9" t="n">
        <v>0.33</v>
      </c>
      <c r="W13" s="15">
        <f>IF(OR(U13="",V13=""),"",IF(U13&gt;0,U13*V13,0))</f>
        <v/>
      </c>
      <c r="X13" s="15">
        <f>IF(OR(U13="",W13=""),"",U13-W13)</f>
        <v/>
      </c>
      <c r="Y13" s="15">
        <f>IF(X13="","",SUM($X$4:X13))</f>
        <v/>
      </c>
      <c r="Z13" s="16">
        <f>IF($A13="","",IFERROR(X13/'Investitionen'!$B$10,0))</f>
        <v/>
      </c>
      <c r="AA13" s="17">
        <f>IF(X13="","",IF(X13&gt;=0,"Profitabel","Verlust"))</f>
        <v/>
      </c>
    </row>
    <row r="14">
      <c r="A14" s="4" t="n"/>
      <c r="B14" s="5" t="n"/>
      <c r="C14" s="5" t="n"/>
      <c r="D14" s="6" t="n"/>
      <c r="E14" s="7" t="n"/>
      <c r="F14" s="8">
        <f>IF(OR($A14="",$D14="",$E14=""),"",D14*E14*(1-0.005)^(A14-2026))</f>
        <v/>
      </c>
      <c r="G14" s="9" t="n"/>
      <c r="H14" s="9" t="n"/>
      <c r="I14" s="8">
        <f>IF(OR(F14="",G14=""),"",F14*G14)</f>
        <v/>
      </c>
      <c r="J14" s="8">
        <f>IF(OR(F14="",H14=""),"",F14*H14)</f>
        <v/>
      </c>
      <c r="K14" s="10" t="n"/>
      <c r="L14" s="10" t="n"/>
      <c r="M14" s="11">
        <f>IF(OR(I14="",K14=""),"",I14*K14)</f>
        <v/>
      </c>
      <c r="N14" s="11">
        <f>IF(OR(J14="",L14=""),"",J14*L14)</f>
        <v/>
      </c>
      <c r="O14" s="11">
        <f>IF(OR(M14="",N14=""),"",SUM(M14:N14))</f>
        <v/>
      </c>
      <c r="P14" s="10" t="n"/>
      <c r="Q14" s="10" t="n"/>
      <c r="R14" s="10" t="n"/>
      <c r="S14" s="10" t="n"/>
      <c r="T14" s="11">
        <f>IF($A14="","",IF(COUNT(P14:S14)=0,"",SUM(P14:S14)))</f>
        <v/>
      </c>
      <c r="U14" s="11">
        <f>IF(OR(O14="",T14=""),"",O14-T14)</f>
        <v/>
      </c>
      <c r="V14" s="9" t="n"/>
      <c r="W14" s="11">
        <f>IF(OR(U14="",V14=""),"",IF(U14&gt;0,U14*V14,0))</f>
        <v/>
      </c>
      <c r="X14" s="11">
        <f>IF(OR(U14="",W14=""),"",U14-W14)</f>
        <v/>
      </c>
      <c r="Y14" s="11">
        <f>IF(X14="","",SUM($X$4:X14))</f>
        <v/>
      </c>
      <c r="Z14" s="12">
        <f>IF($A14="","",IFERROR(X14/'Investitionen'!$B$10,0))</f>
        <v/>
      </c>
      <c r="AA14" s="13">
        <f>IF(X14="","",IF(X14&gt;=0,"Profitabel","Verlust"))</f>
        <v/>
      </c>
    </row>
    <row r="15">
      <c r="A15" s="4" t="n"/>
      <c r="B15" s="5" t="n"/>
      <c r="C15" s="5" t="n"/>
      <c r="D15" s="6" t="n"/>
      <c r="E15" s="7" t="n"/>
      <c r="F15" s="14">
        <f>IF(OR($A15="",$D15="",$E15=""),"",D15*E15*(1-0.005)^(A15-2026))</f>
        <v/>
      </c>
      <c r="G15" s="9" t="n"/>
      <c r="H15" s="9" t="n"/>
      <c r="I15" s="14">
        <f>IF(OR(F15="",G15=""),"",F15*G15)</f>
        <v/>
      </c>
      <c r="J15" s="14">
        <f>IF(OR(F15="",H15=""),"",F15*H15)</f>
        <v/>
      </c>
      <c r="K15" s="10" t="n"/>
      <c r="L15" s="10" t="n"/>
      <c r="M15" s="15">
        <f>IF(OR(I15="",K15=""),"",I15*K15)</f>
        <v/>
      </c>
      <c r="N15" s="15">
        <f>IF(OR(J15="",L15=""),"",J15*L15)</f>
        <v/>
      </c>
      <c r="O15" s="15">
        <f>IF(OR(M15="",N15=""),"",SUM(M15:N15))</f>
        <v/>
      </c>
      <c r="P15" s="10" t="n"/>
      <c r="Q15" s="10" t="n"/>
      <c r="R15" s="10" t="n"/>
      <c r="S15" s="10" t="n"/>
      <c r="T15" s="15">
        <f>IF($A15="","",IF(COUNT(P15:S15)=0,"",SUM(P15:S15)))</f>
        <v/>
      </c>
      <c r="U15" s="15">
        <f>IF(OR(O15="",T15=""),"",O15-T15)</f>
        <v/>
      </c>
      <c r="V15" s="9" t="n"/>
      <c r="W15" s="15">
        <f>IF(OR(U15="",V15=""),"",IF(U15&gt;0,U15*V15,0))</f>
        <v/>
      </c>
      <c r="X15" s="15">
        <f>IF(OR(U15="",W15=""),"",U15-W15)</f>
        <v/>
      </c>
      <c r="Y15" s="15">
        <f>IF(X15="","",SUM($X$4:X15))</f>
        <v/>
      </c>
      <c r="Z15" s="16">
        <f>IF($A15="","",IFERROR(X15/'Investitionen'!$B$10,0))</f>
        <v/>
      </c>
      <c r="AA15" s="17">
        <f>IF(X15="","",IF(X15&gt;=0,"Profitabel","Verlust"))</f>
        <v/>
      </c>
    </row>
    <row r="16">
      <c r="A16" s="4" t="n"/>
      <c r="B16" s="5" t="n"/>
      <c r="C16" s="5" t="n"/>
      <c r="D16" s="6" t="n"/>
      <c r="E16" s="7" t="n"/>
      <c r="F16" s="8">
        <f>IF(OR($A16="",$D16="",$E16=""),"",D16*E16*(1-0.005)^(A16-2026))</f>
        <v/>
      </c>
      <c r="G16" s="9" t="n"/>
      <c r="H16" s="9" t="n"/>
      <c r="I16" s="8">
        <f>IF(OR(F16="",G16=""),"",F16*G16)</f>
        <v/>
      </c>
      <c r="J16" s="8">
        <f>IF(OR(F16="",H16=""),"",F16*H16)</f>
        <v/>
      </c>
      <c r="K16" s="10" t="n"/>
      <c r="L16" s="10" t="n"/>
      <c r="M16" s="11">
        <f>IF(OR(I16="",K16=""),"",I16*K16)</f>
        <v/>
      </c>
      <c r="N16" s="11">
        <f>IF(OR(J16="",L16=""),"",J16*L16)</f>
        <v/>
      </c>
      <c r="O16" s="11">
        <f>IF(OR(M16="",N16=""),"",SUM(M16:N16))</f>
        <v/>
      </c>
      <c r="P16" s="10" t="n"/>
      <c r="Q16" s="10" t="n"/>
      <c r="R16" s="10" t="n"/>
      <c r="S16" s="10" t="n"/>
      <c r="T16" s="11">
        <f>IF($A16="","",IF(COUNT(P16:S16)=0,"",SUM(P16:S16)))</f>
        <v/>
      </c>
      <c r="U16" s="11">
        <f>IF(OR(O16="",T16=""),"",O16-T16)</f>
        <v/>
      </c>
      <c r="V16" s="9" t="n"/>
      <c r="W16" s="11">
        <f>IF(OR(U16="",V16=""),"",IF(U16&gt;0,U16*V16,0))</f>
        <v/>
      </c>
      <c r="X16" s="11">
        <f>IF(OR(U16="",W16=""),"",U16-W16)</f>
        <v/>
      </c>
      <c r="Y16" s="11">
        <f>IF(X16="","",SUM($X$4:X16))</f>
        <v/>
      </c>
      <c r="Z16" s="12">
        <f>IF($A16="","",IFERROR(X16/'Investitionen'!$B$10,0))</f>
        <v/>
      </c>
      <c r="AA16" s="13">
        <f>IF(X16="","",IF(X16&gt;=0,"Profitabel","Verlust"))</f>
        <v/>
      </c>
    </row>
    <row r="17">
      <c r="A17" s="4" t="n"/>
      <c r="B17" s="5" t="n"/>
      <c r="C17" s="5" t="n"/>
      <c r="D17" s="6" t="n"/>
      <c r="E17" s="7" t="n"/>
      <c r="F17" s="14">
        <f>IF(OR($A17="",$D17="",$E17=""),"",D17*E17*(1-0.005)^(A17-2026))</f>
        <v/>
      </c>
      <c r="G17" s="9" t="n"/>
      <c r="H17" s="9" t="n"/>
      <c r="I17" s="14">
        <f>IF(OR(F17="",G17=""),"",F17*G17)</f>
        <v/>
      </c>
      <c r="J17" s="14">
        <f>IF(OR(F17="",H17=""),"",F17*H17)</f>
        <v/>
      </c>
      <c r="K17" s="10" t="n"/>
      <c r="L17" s="10" t="n"/>
      <c r="M17" s="15">
        <f>IF(OR(I17="",K17=""),"",I17*K17)</f>
        <v/>
      </c>
      <c r="N17" s="15">
        <f>IF(OR(J17="",L17=""),"",J17*L17)</f>
        <v/>
      </c>
      <c r="O17" s="15">
        <f>IF(OR(M17="",N17=""),"",SUM(M17:N17))</f>
        <v/>
      </c>
      <c r="P17" s="10" t="n"/>
      <c r="Q17" s="10" t="n"/>
      <c r="R17" s="10" t="n"/>
      <c r="S17" s="10" t="n"/>
      <c r="T17" s="15">
        <f>IF($A17="","",IF(COUNT(P17:S17)=0,"",SUM(P17:S17)))</f>
        <v/>
      </c>
      <c r="U17" s="15">
        <f>IF(OR(O17="",T17=""),"",O17-T17)</f>
        <v/>
      </c>
      <c r="V17" s="9" t="n"/>
      <c r="W17" s="15">
        <f>IF(OR(U17="",V17=""),"",IF(U17&gt;0,U17*V17,0))</f>
        <v/>
      </c>
      <c r="X17" s="15">
        <f>IF(OR(U17="",W17=""),"",U17-W17)</f>
        <v/>
      </c>
      <c r="Y17" s="15">
        <f>IF(X17="","",SUM($X$4:X17))</f>
        <v/>
      </c>
      <c r="Z17" s="16">
        <f>IF($A17="","",IFERROR(X17/'Investitionen'!$B$10,0))</f>
        <v/>
      </c>
      <c r="AA17" s="17">
        <f>IF(X17="","",IF(X17&gt;=0,"Profitabel","Verlust"))</f>
        <v/>
      </c>
    </row>
    <row r="18">
      <c r="A18" s="4" t="n"/>
      <c r="B18" s="5" t="n"/>
      <c r="C18" s="5" t="n"/>
      <c r="D18" s="6" t="n"/>
      <c r="E18" s="7" t="n"/>
      <c r="F18" s="8">
        <f>IF(OR($A18="",$D18="",$E18=""),"",D18*E18*(1-0.005)^(A18-2026))</f>
        <v/>
      </c>
      <c r="G18" s="9" t="n"/>
      <c r="H18" s="9" t="n"/>
      <c r="I18" s="8">
        <f>IF(OR(F18="",G18=""),"",F18*G18)</f>
        <v/>
      </c>
      <c r="J18" s="8">
        <f>IF(OR(F18="",H18=""),"",F18*H18)</f>
        <v/>
      </c>
      <c r="K18" s="10" t="n"/>
      <c r="L18" s="10" t="n"/>
      <c r="M18" s="11">
        <f>IF(OR(I18="",K18=""),"",I18*K18)</f>
        <v/>
      </c>
      <c r="N18" s="11">
        <f>IF(OR(J18="",L18=""),"",J18*L18)</f>
        <v/>
      </c>
      <c r="O18" s="11">
        <f>IF(OR(M18="",N18=""),"",SUM(M18:N18))</f>
        <v/>
      </c>
      <c r="P18" s="10" t="n"/>
      <c r="Q18" s="10" t="n"/>
      <c r="R18" s="10" t="n"/>
      <c r="S18" s="10" t="n"/>
      <c r="T18" s="11">
        <f>IF($A18="","",IF(COUNT(P18:S18)=0,"",SUM(P18:S18)))</f>
        <v/>
      </c>
      <c r="U18" s="11">
        <f>IF(OR(O18="",T18=""),"",O18-T18)</f>
        <v/>
      </c>
      <c r="V18" s="9" t="n"/>
      <c r="W18" s="11">
        <f>IF(OR(U18="",V18=""),"",IF(U18&gt;0,U18*V18,0))</f>
        <v/>
      </c>
      <c r="X18" s="11">
        <f>IF(OR(U18="",W18=""),"",U18-W18)</f>
        <v/>
      </c>
      <c r="Y18" s="11">
        <f>IF(X18="","",SUM($X$4:X18))</f>
        <v/>
      </c>
      <c r="Z18" s="12">
        <f>IF($A18="","",IFERROR(X18/'Investitionen'!$B$10,0))</f>
        <v/>
      </c>
      <c r="AA18" s="13">
        <f>IF(X18="","",IF(X18&gt;=0,"Profitabel","Verlust"))</f>
        <v/>
      </c>
    </row>
    <row r="19">
      <c r="A19" s="4" t="n"/>
      <c r="B19" s="5" t="n"/>
      <c r="C19" s="5" t="n"/>
      <c r="D19" s="6" t="n"/>
      <c r="E19" s="7" t="n"/>
      <c r="F19" s="14">
        <f>IF(OR($A19="",$D19="",$E19=""),"",D19*E19*(1-0.005)^(A19-2026))</f>
        <v/>
      </c>
      <c r="G19" s="9" t="n"/>
      <c r="H19" s="9" t="n"/>
      <c r="I19" s="14">
        <f>IF(OR(F19="",G19=""),"",F19*G19)</f>
        <v/>
      </c>
      <c r="J19" s="14">
        <f>IF(OR(F19="",H19=""),"",F19*H19)</f>
        <v/>
      </c>
      <c r="K19" s="10" t="n"/>
      <c r="L19" s="10" t="n"/>
      <c r="M19" s="15">
        <f>IF(OR(I19="",K19=""),"",I19*K19)</f>
        <v/>
      </c>
      <c r="N19" s="15">
        <f>IF(OR(J19="",L19=""),"",J19*L19)</f>
        <v/>
      </c>
      <c r="O19" s="15">
        <f>IF(OR(M19="",N19=""),"",SUM(M19:N19))</f>
        <v/>
      </c>
      <c r="P19" s="10" t="n"/>
      <c r="Q19" s="10" t="n"/>
      <c r="R19" s="10" t="n"/>
      <c r="S19" s="10" t="n"/>
      <c r="T19" s="15">
        <f>IF($A19="","",IF(COUNT(P19:S19)=0,"",SUM(P19:S19)))</f>
        <v/>
      </c>
      <c r="U19" s="15">
        <f>IF(OR(O19="",T19=""),"",O19-T19)</f>
        <v/>
      </c>
      <c r="V19" s="9" t="n"/>
      <c r="W19" s="15">
        <f>IF(OR(U19="",V19=""),"",IF(U19&gt;0,U19*V19,0))</f>
        <v/>
      </c>
      <c r="X19" s="15">
        <f>IF(OR(U19="",W19=""),"",U19-W19)</f>
        <v/>
      </c>
      <c r="Y19" s="15">
        <f>IF(X19="","",SUM($X$4:X19))</f>
        <v/>
      </c>
      <c r="Z19" s="16">
        <f>IF($A19="","",IFERROR(X19/'Investitionen'!$B$10,0))</f>
        <v/>
      </c>
      <c r="AA19" s="17">
        <f>IF(X19="","",IF(X19&gt;=0,"Profitabel","Verlust"))</f>
        <v/>
      </c>
    </row>
    <row r="20">
      <c r="A20" s="4" t="n"/>
      <c r="B20" s="5" t="n"/>
      <c r="C20" s="5" t="n"/>
      <c r="D20" s="6" t="n"/>
      <c r="E20" s="7" t="n"/>
      <c r="F20" s="8">
        <f>IF(OR($A20="",$D20="",$E20=""),"",D20*E20*(1-0.005)^(A20-2026))</f>
        <v/>
      </c>
      <c r="G20" s="9" t="n"/>
      <c r="H20" s="9" t="n"/>
      <c r="I20" s="8">
        <f>IF(OR(F20="",G20=""),"",F20*G20)</f>
        <v/>
      </c>
      <c r="J20" s="8">
        <f>IF(OR(F20="",H20=""),"",F20*H20)</f>
        <v/>
      </c>
      <c r="K20" s="10" t="n"/>
      <c r="L20" s="10" t="n"/>
      <c r="M20" s="11">
        <f>IF(OR(I20="",K20=""),"",I20*K20)</f>
        <v/>
      </c>
      <c r="N20" s="11">
        <f>IF(OR(J20="",L20=""),"",J20*L20)</f>
        <v/>
      </c>
      <c r="O20" s="11">
        <f>IF(OR(M20="",N20=""),"",SUM(M20:N20))</f>
        <v/>
      </c>
      <c r="P20" s="10" t="n"/>
      <c r="Q20" s="10" t="n"/>
      <c r="R20" s="10" t="n"/>
      <c r="S20" s="10" t="n"/>
      <c r="T20" s="11">
        <f>IF($A20="","",IF(COUNT(P20:S20)=0,"",SUM(P20:S20)))</f>
        <v/>
      </c>
      <c r="U20" s="11">
        <f>IF(OR(O20="",T20=""),"",O20-T20)</f>
        <v/>
      </c>
      <c r="V20" s="9" t="n"/>
      <c r="W20" s="11">
        <f>IF(OR(U20="",V20=""),"",IF(U20&gt;0,U20*V20,0))</f>
        <v/>
      </c>
      <c r="X20" s="11">
        <f>IF(OR(U20="",W20=""),"",U20-W20)</f>
        <v/>
      </c>
      <c r="Y20" s="11">
        <f>IF(X20="","",SUM($X$4:X20))</f>
        <v/>
      </c>
      <c r="Z20" s="12">
        <f>IF($A20="","",IFERROR(X20/'Investitionen'!$B$10,0))</f>
        <v/>
      </c>
      <c r="AA20" s="13">
        <f>IF(X20="","",IF(X20&gt;=0,"Profitabel","Verlust"))</f>
        <v/>
      </c>
    </row>
    <row r="21">
      <c r="A21" s="4" t="n"/>
      <c r="B21" s="5" t="n"/>
      <c r="C21" s="5" t="n"/>
      <c r="D21" s="6" t="n"/>
      <c r="E21" s="7" t="n"/>
      <c r="F21" s="14">
        <f>IF(OR($A21="",$D21="",$E21=""),"",D21*E21*(1-0.005)^(A21-2026))</f>
        <v/>
      </c>
      <c r="G21" s="9" t="n"/>
      <c r="H21" s="9" t="n"/>
      <c r="I21" s="14">
        <f>IF(OR(F21="",G21=""),"",F21*G21)</f>
        <v/>
      </c>
      <c r="J21" s="14">
        <f>IF(OR(F21="",H21=""),"",F21*H21)</f>
        <v/>
      </c>
      <c r="K21" s="10" t="n"/>
      <c r="L21" s="10" t="n"/>
      <c r="M21" s="15">
        <f>IF(OR(I21="",K21=""),"",I21*K21)</f>
        <v/>
      </c>
      <c r="N21" s="15">
        <f>IF(OR(J21="",L21=""),"",J21*L21)</f>
        <v/>
      </c>
      <c r="O21" s="15">
        <f>IF(OR(M21="",N21=""),"",SUM(M21:N21))</f>
        <v/>
      </c>
      <c r="P21" s="10" t="n"/>
      <c r="Q21" s="10" t="n"/>
      <c r="R21" s="10" t="n"/>
      <c r="S21" s="10" t="n"/>
      <c r="T21" s="15">
        <f>IF($A21="","",IF(COUNT(P21:S21)=0,"",SUM(P21:S21)))</f>
        <v/>
      </c>
      <c r="U21" s="15">
        <f>IF(OR(O21="",T21=""),"",O21-T21)</f>
        <v/>
      </c>
      <c r="V21" s="9" t="n"/>
      <c r="W21" s="15">
        <f>IF(OR(U21="",V21=""),"",IF(U21&gt;0,U21*V21,0))</f>
        <v/>
      </c>
      <c r="X21" s="15">
        <f>IF(OR(U21="",W21=""),"",U21-W21)</f>
        <v/>
      </c>
      <c r="Y21" s="15">
        <f>IF(X21="","",SUM($X$4:X21))</f>
        <v/>
      </c>
      <c r="Z21" s="16">
        <f>IF($A21="","",IFERROR(X21/'Investitionen'!$B$10,0))</f>
        <v/>
      </c>
      <c r="AA21" s="17">
        <f>IF(X21="","",IF(X21&gt;=0,"Profitabel","Verlust"))</f>
        <v/>
      </c>
    </row>
    <row r="22">
      <c r="A22" s="4" t="n"/>
      <c r="B22" s="5" t="n"/>
      <c r="C22" s="5" t="n"/>
      <c r="D22" s="6" t="n"/>
      <c r="E22" s="7" t="n"/>
      <c r="F22" s="8">
        <f>IF(OR($A22="",$D22="",$E22=""),"",D22*E22*(1-0.005)^(A22-2026))</f>
        <v/>
      </c>
      <c r="G22" s="9" t="n"/>
      <c r="H22" s="9" t="n"/>
      <c r="I22" s="8">
        <f>IF(OR(F22="",G22=""),"",F22*G22)</f>
        <v/>
      </c>
      <c r="J22" s="8">
        <f>IF(OR(F22="",H22=""),"",F22*H22)</f>
        <v/>
      </c>
      <c r="K22" s="10" t="n"/>
      <c r="L22" s="10" t="n"/>
      <c r="M22" s="11">
        <f>IF(OR(I22="",K22=""),"",I22*K22)</f>
        <v/>
      </c>
      <c r="N22" s="11">
        <f>IF(OR(J22="",L22=""),"",J22*L22)</f>
        <v/>
      </c>
      <c r="O22" s="11">
        <f>IF(OR(M22="",N22=""),"",SUM(M22:N22))</f>
        <v/>
      </c>
      <c r="P22" s="10" t="n"/>
      <c r="Q22" s="10" t="n"/>
      <c r="R22" s="10" t="n"/>
      <c r="S22" s="10" t="n"/>
      <c r="T22" s="11">
        <f>IF($A22="","",IF(COUNT(P22:S22)=0,"",SUM(P22:S22)))</f>
        <v/>
      </c>
      <c r="U22" s="11">
        <f>IF(OR(O22="",T22=""),"",O22-T22)</f>
        <v/>
      </c>
      <c r="V22" s="9" t="n"/>
      <c r="W22" s="11">
        <f>IF(OR(U22="",V22=""),"",IF(U22&gt;0,U22*V22,0))</f>
        <v/>
      </c>
      <c r="X22" s="11">
        <f>IF(OR(U22="",W22=""),"",U22-W22)</f>
        <v/>
      </c>
      <c r="Y22" s="11">
        <f>IF(X22="","",SUM($X$4:X22))</f>
        <v/>
      </c>
      <c r="Z22" s="12">
        <f>IF($A22="","",IFERROR(X22/'Investitionen'!$B$10,0))</f>
        <v/>
      </c>
      <c r="AA22" s="13">
        <f>IF(X22="","",IF(X22&gt;=0,"Profitabel","Verlust"))</f>
        <v/>
      </c>
    </row>
    <row r="23">
      <c r="A23" s="4" t="n"/>
      <c r="B23" s="5" t="n"/>
      <c r="C23" s="5" t="n"/>
      <c r="D23" s="6" t="n"/>
      <c r="E23" s="7" t="n"/>
      <c r="F23" s="14">
        <f>IF(OR($A23="",$D23="",$E23=""),"",D23*E23*(1-0.005)^(A23-2026))</f>
        <v/>
      </c>
      <c r="G23" s="9" t="n"/>
      <c r="H23" s="9" t="n"/>
      <c r="I23" s="14">
        <f>IF(OR(F23="",G23=""),"",F23*G23)</f>
        <v/>
      </c>
      <c r="J23" s="14">
        <f>IF(OR(F23="",H23=""),"",F23*H23)</f>
        <v/>
      </c>
      <c r="K23" s="10" t="n"/>
      <c r="L23" s="10" t="n"/>
      <c r="M23" s="15">
        <f>IF(OR(I23="",K23=""),"",I23*K23)</f>
        <v/>
      </c>
      <c r="N23" s="15">
        <f>IF(OR(J23="",L23=""),"",J23*L23)</f>
        <v/>
      </c>
      <c r="O23" s="15">
        <f>IF(OR(M23="",N23=""),"",SUM(M23:N23))</f>
        <v/>
      </c>
      <c r="P23" s="10" t="n"/>
      <c r="Q23" s="10" t="n"/>
      <c r="R23" s="10" t="n"/>
      <c r="S23" s="10" t="n"/>
      <c r="T23" s="15">
        <f>IF($A23="","",IF(COUNT(P23:S23)=0,"",SUM(P23:S23)))</f>
        <v/>
      </c>
      <c r="U23" s="15">
        <f>IF(OR(O23="",T23=""),"",O23-T23)</f>
        <v/>
      </c>
      <c r="V23" s="9" t="n"/>
      <c r="W23" s="15">
        <f>IF(OR(U23="",V23=""),"",IF(U23&gt;0,U23*V23,0))</f>
        <v/>
      </c>
      <c r="X23" s="15">
        <f>IF(OR(U23="",W23=""),"",U23-W23)</f>
        <v/>
      </c>
      <c r="Y23" s="15">
        <f>IF(X23="","",SUM($X$4:X23))</f>
        <v/>
      </c>
      <c r="Z23" s="16">
        <f>IF($A23="","",IFERROR(X23/'Investitionen'!$B$10,0))</f>
        <v/>
      </c>
      <c r="AA23" s="17">
        <f>IF(X23="","",IF(X23&gt;=0,"Profitabel","Verlust"))</f>
        <v/>
      </c>
    </row>
    <row r="24">
      <c r="A24" s="4" t="n"/>
      <c r="B24" s="5" t="n"/>
      <c r="C24" s="5" t="n"/>
      <c r="D24" s="6" t="n"/>
      <c r="E24" s="7" t="n"/>
      <c r="F24" s="8">
        <f>IF(OR($A24="",$D24="",$E24=""),"",D24*E24*(1-0.005)^(A24-2026))</f>
        <v/>
      </c>
      <c r="G24" s="9" t="n"/>
      <c r="H24" s="9" t="n"/>
      <c r="I24" s="8">
        <f>IF(OR(F24="",G24=""),"",F24*G24)</f>
        <v/>
      </c>
      <c r="J24" s="8">
        <f>IF(OR(F24="",H24=""),"",F24*H24)</f>
        <v/>
      </c>
      <c r="K24" s="10" t="n"/>
      <c r="L24" s="10" t="n"/>
      <c r="M24" s="11">
        <f>IF(OR(I24="",K24=""),"",I24*K24)</f>
        <v/>
      </c>
      <c r="N24" s="11">
        <f>IF(OR(J24="",L24=""),"",J24*L24)</f>
        <v/>
      </c>
      <c r="O24" s="11">
        <f>IF(OR(M24="",N24=""),"",SUM(M24:N24))</f>
        <v/>
      </c>
      <c r="P24" s="10" t="n"/>
      <c r="Q24" s="10" t="n"/>
      <c r="R24" s="10" t="n"/>
      <c r="S24" s="10" t="n"/>
      <c r="T24" s="11">
        <f>IF($A24="","",IF(COUNT(P24:S24)=0,"",SUM(P24:S24)))</f>
        <v/>
      </c>
      <c r="U24" s="11">
        <f>IF(OR(O24="",T24=""),"",O24-T24)</f>
        <v/>
      </c>
      <c r="V24" s="9" t="n"/>
      <c r="W24" s="11">
        <f>IF(OR(U24="",V24=""),"",IF(U24&gt;0,U24*V24,0))</f>
        <v/>
      </c>
      <c r="X24" s="11">
        <f>IF(OR(U24="",W24=""),"",U24-W24)</f>
        <v/>
      </c>
      <c r="Y24" s="11">
        <f>IF(X24="","",SUM($X$4:X24))</f>
        <v/>
      </c>
      <c r="Z24" s="12">
        <f>IF($A24="","",IFERROR(X24/'Investitionen'!$B$10,0))</f>
        <v/>
      </c>
      <c r="AA24" s="13">
        <f>IF(X24="","",IF(X24&gt;=0,"Profitabel","Verlust"))</f>
        <v/>
      </c>
    </row>
    <row r="25">
      <c r="A25" s="4" t="n"/>
      <c r="B25" s="5" t="n"/>
      <c r="C25" s="5" t="n"/>
      <c r="D25" s="6" t="n"/>
      <c r="E25" s="7" t="n"/>
      <c r="F25" s="14">
        <f>IF(OR($A25="",$D25="",$E25=""),"",D25*E25*(1-0.005)^(A25-2026))</f>
        <v/>
      </c>
      <c r="G25" s="9" t="n"/>
      <c r="H25" s="9" t="n"/>
      <c r="I25" s="14">
        <f>IF(OR(F25="",G25=""),"",F25*G25)</f>
        <v/>
      </c>
      <c r="J25" s="14">
        <f>IF(OR(F25="",H25=""),"",F25*H25)</f>
        <v/>
      </c>
      <c r="K25" s="10" t="n"/>
      <c r="L25" s="10" t="n"/>
      <c r="M25" s="15">
        <f>IF(OR(I25="",K25=""),"",I25*K25)</f>
        <v/>
      </c>
      <c r="N25" s="15">
        <f>IF(OR(J25="",L25=""),"",J25*L25)</f>
        <v/>
      </c>
      <c r="O25" s="15">
        <f>IF(OR(M25="",N25=""),"",SUM(M25:N25))</f>
        <v/>
      </c>
      <c r="P25" s="10" t="n"/>
      <c r="Q25" s="10" t="n"/>
      <c r="R25" s="10" t="n"/>
      <c r="S25" s="10" t="n"/>
      <c r="T25" s="15">
        <f>IF($A25="","",IF(COUNT(P25:S25)=0,"",SUM(P25:S25)))</f>
        <v/>
      </c>
      <c r="U25" s="15">
        <f>IF(OR(O25="",T25=""),"",O25-T25)</f>
        <v/>
      </c>
      <c r="V25" s="9" t="n"/>
      <c r="W25" s="15">
        <f>IF(OR(U25="",V25=""),"",IF(U25&gt;0,U25*V25,0))</f>
        <v/>
      </c>
      <c r="X25" s="15">
        <f>IF(OR(U25="",W25=""),"",U25-W25)</f>
        <v/>
      </c>
      <c r="Y25" s="15">
        <f>IF(X25="","",SUM($X$4:X25))</f>
        <v/>
      </c>
      <c r="Z25" s="16">
        <f>IF($A25="","",IFERROR(X25/'Investitionen'!$B$10,0))</f>
        <v/>
      </c>
      <c r="AA25" s="17">
        <f>IF(X25="","",IF(X25&gt;=0,"Profitabel","Verlust"))</f>
        <v/>
      </c>
    </row>
    <row r="26">
      <c r="A26" s="4" t="n"/>
      <c r="B26" s="5" t="n"/>
      <c r="C26" s="5" t="n"/>
      <c r="D26" s="6" t="n"/>
      <c r="E26" s="7" t="n"/>
      <c r="F26" s="8">
        <f>IF(OR($A26="",$D26="",$E26=""),"",D26*E26*(1-0.005)^(A26-2026))</f>
        <v/>
      </c>
      <c r="G26" s="9" t="n"/>
      <c r="H26" s="9" t="n"/>
      <c r="I26" s="8">
        <f>IF(OR(F26="",G26=""),"",F26*G26)</f>
        <v/>
      </c>
      <c r="J26" s="8">
        <f>IF(OR(F26="",H26=""),"",F26*H26)</f>
        <v/>
      </c>
      <c r="K26" s="10" t="n"/>
      <c r="L26" s="10" t="n"/>
      <c r="M26" s="11">
        <f>IF(OR(I26="",K26=""),"",I26*K26)</f>
        <v/>
      </c>
      <c r="N26" s="11">
        <f>IF(OR(J26="",L26=""),"",J26*L26)</f>
        <v/>
      </c>
      <c r="O26" s="11">
        <f>IF(OR(M26="",N26=""),"",SUM(M26:N26))</f>
        <v/>
      </c>
      <c r="P26" s="10" t="n"/>
      <c r="Q26" s="10" t="n"/>
      <c r="R26" s="10" t="n"/>
      <c r="S26" s="10" t="n"/>
      <c r="T26" s="11">
        <f>IF($A26="","",IF(COUNT(P26:S26)=0,"",SUM(P26:S26)))</f>
        <v/>
      </c>
      <c r="U26" s="11">
        <f>IF(OR(O26="",T26=""),"",O26-T26)</f>
        <v/>
      </c>
      <c r="V26" s="9" t="n"/>
      <c r="W26" s="11">
        <f>IF(OR(U26="",V26=""),"",IF(U26&gt;0,U26*V26,0))</f>
        <v/>
      </c>
      <c r="X26" s="11">
        <f>IF(OR(U26="",W26=""),"",U26-W26)</f>
        <v/>
      </c>
      <c r="Y26" s="11">
        <f>IF(X26="","",SUM($X$4:X26))</f>
        <v/>
      </c>
      <c r="Z26" s="12">
        <f>IF($A26="","",IFERROR(X26/'Investitionen'!$B$10,0))</f>
        <v/>
      </c>
      <c r="AA26" s="13">
        <f>IF(X26="","",IF(X26&gt;=0,"Profitabel","Verlust"))</f>
        <v/>
      </c>
    </row>
    <row r="27">
      <c r="A27" s="4" t="n"/>
      <c r="B27" s="5" t="n"/>
      <c r="C27" s="5" t="n"/>
      <c r="D27" s="6" t="n"/>
      <c r="E27" s="7" t="n"/>
      <c r="F27" s="14">
        <f>IF(OR($A27="",$D27="",$E27=""),"",D27*E27*(1-0.005)^(A27-2026))</f>
        <v/>
      </c>
      <c r="G27" s="9" t="n"/>
      <c r="H27" s="9" t="n"/>
      <c r="I27" s="14">
        <f>IF(OR(F27="",G27=""),"",F27*G27)</f>
        <v/>
      </c>
      <c r="J27" s="14">
        <f>IF(OR(F27="",H27=""),"",F27*H27)</f>
        <v/>
      </c>
      <c r="K27" s="10" t="n"/>
      <c r="L27" s="10" t="n"/>
      <c r="M27" s="15">
        <f>IF(OR(I27="",K27=""),"",I27*K27)</f>
        <v/>
      </c>
      <c r="N27" s="15">
        <f>IF(OR(J27="",L27=""),"",J27*L27)</f>
        <v/>
      </c>
      <c r="O27" s="15">
        <f>IF(OR(M27="",N27=""),"",SUM(M27:N27))</f>
        <v/>
      </c>
      <c r="P27" s="10" t="n"/>
      <c r="Q27" s="10" t="n"/>
      <c r="R27" s="10" t="n"/>
      <c r="S27" s="10" t="n"/>
      <c r="T27" s="15">
        <f>IF($A27="","",IF(COUNT(P27:S27)=0,"",SUM(P27:S27)))</f>
        <v/>
      </c>
      <c r="U27" s="15">
        <f>IF(OR(O27="",T27=""),"",O27-T27)</f>
        <v/>
      </c>
      <c r="V27" s="9" t="n"/>
      <c r="W27" s="15">
        <f>IF(OR(U27="",V27=""),"",IF(U27&gt;0,U27*V27,0))</f>
        <v/>
      </c>
      <c r="X27" s="15">
        <f>IF(OR(U27="",W27=""),"",U27-W27)</f>
        <v/>
      </c>
      <c r="Y27" s="15">
        <f>IF(X27="","",SUM($X$4:X27))</f>
        <v/>
      </c>
      <c r="Z27" s="16">
        <f>IF($A27="","",IFERROR(X27/'Investitionen'!$B$10,0))</f>
        <v/>
      </c>
      <c r="AA27" s="17">
        <f>IF(X27="","",IF(X27&gt;=0,"Profitabel","Verlust"))</f>
        <v/>
      </c>
    </row>
    <row r="28">
      <c r="A28" s="4" t="n"/>
      <c r="B28" s="5" t="n"/>
      <c r="C28" s="5" t="n"/>
      <c r="D28" s="6" t="n"/>
      <c r="E28" s="7" t="n"/>
      <c r="F28" s="8">
        <f>IF(OR($A28="",$D28="",$E28=""),"",D28*E28*(1-0.005)^(A28-2026))</f>
        <v/>
      </c>
      <c r="G28" s="9" t="n"/>
      <c r="H28" s="9" t="n"/>
      <c r="I28" s="8">
        <f>IF(OR(F28="",G28=""),"",F28*G28)</f>
        <v/>
      </c>
      <c r="J28" s="8">
        <f>IF(OR(F28="",H28=""),"",F28*H28)</f>
        <v/>
      </c>
      <c r="K28" s="10" t="n"/>
      <c r="L28" s="10" t="n"/>
      <c r="M28" s="11">
        <f>IF(OR(I28="",K28=""),"",I28*K28)</f>
        <v/>
      </c>
      <c r="N28" s="11">
        <f>IF(OR(J28="",L28=""),"",J28*L28)</f>
        <v/>
      </c>
      <c r="O28" s="11">
        <f>IF(OR(M28="",N28=""),"",SUM(M28:N28))</f>
        <v/>
      </c>
      <c r="P28" s="10" t="n"/>
      <c r="Q28" s="10" t="n"/>
      <c r="R28" s="10" t="n"/>
      <c r="S28" s="10" t="n"/>
      <c r="T28" s="11">
        <f>IF($A28="","",IF(COUNT(P28:S28)=0,"",SUM(P28:S28)))</f>
        <v/>
      </c>
      <c r="U28" s="11">
        <f>IF(OR(O28="",T28=""),"",O28-T28)</f>
        <v/>
      </c>
      <c r="V28" s="9" t="n"/>
      <c r="W28" s="11">
        <f>IF(OR(U28="",V28=""),"",IF(U28&gt;0,U28*V28,0))</f>
        <v/>
      </c>
      <c r="X28" s="11">
        <f>IF(OR(U28="",W28=""),"",U28-W28)</f>
        <v/>
      </c>
      <c r="Y28" s="11">
        <f>IF(X28="","",SUM($X$4:X28))</f>
        <v/>
      </c>
      <c r="Z28" s="12">
        <f>IF($A28="","",IFERROR(X28/'Investitionen'!$B$10,0))</f>
        <v/>
      </c>
      <c r="AA28" s="13">
        <f>IF(X28="","",IF(X28&gt;=0,"Profitabel","Verlust"))</f>
        <v/>
      </c>
    </row>
    <row r="29">
      <c r="A29" s="4" t="n"/>
      <c r="B29" s="5" t="n"/>
      <c r="C29" s="5" t="n"/>
      <c r="D29" s="6" t="n"/>
      <c r="E29" s="7" t="n"/>
      <c r="F29" s="14">
        <f>IF(OR($A29="",$D29="",$E29=""),"",D29*E29*(1-0.005)^(A29-2026))</f>
        <v/>
      </c>
      <c r="G29" s="9" t="n"/>
      <c r="H29" s="9" t="n"/>
      <c r="I29" s="14">
        <f>IF(OR(F29="",G29=""),"",F29*G29)</f>
        <v/>
      </c>
      <c r="J29" s="14">
        <f>IF(OR(F29="",H29=""),"",F29*H29)</f>
        <v/>
      </c>
      <c r="K29" s="10" t="n"/>
      <c r="L29" s="10" t="n"/>
      <c r="M29" s="15">
        <f>IF(OR(I29="",K29=""),"",I29*K29)</f>
        <v/>
      </c>
      <c r="N29" s="15">
        <f>IF(OR(J29="",L29=""),"",J29*L29)</f>
        <v/>
      </c>
      <c r="O29" s="15">
        <f>IF(OR(M29="",N29=""),"",SUM(M29:N29))</f>
        <v/>
      </c>
      <c r="P29" s="10" t="n"/>
      <c r="Q29" s="10" t="n"/>
      <c r="R29" s="10" t="n"/>
      <c r="S29" s="10" t="n"/>
      <c r="T29" s="15">
        <f>IF($A29="","",IF(COUNT(P29:S29)=0,"",SUM(P29:S29)))</f>
        <v/>
      </c>
      <c r="U29" s="15">
        <f>IF(OR(O29="",T29=""),"",O29-T29)</f>
        <v/>
      </c>
      <c r="V29" s="9" t="n"/>
      <c r="W29" s="15">
        <f>IF(OR(U29="",V29=""),"",IF(U29&gt;0,U29*V29,0))</f>
        <v/>
      </c>
      <c r="X29" s="15">
        <f>IF(OR(U29="",W29=""),"",U29-W29)</f>
        <v/>
      </c>
      <c r="Y29" s="15">
        <f>IF(X29="","",SUM($X$4:X29))</f>
        <v/>
      </c>
      <c r="Z29" s="16">
        <f>IF($A29="","",IFERROR(X29/'Investitionen'!$B$10,0))</f>
        <v/>
      </c>
      <c r="AA29" s="17">
        <f>IF(X29="","",IF(X29&gt;=0,"Profitabel","Verlust"))</f>
        <v/>
      </c>
    </row>
    <row r="30">
      <c r="A30" s="4" t="n"/>
      <c r="B30" s="5" t="n"/>
      <c r="C30" s="5" t="n"/>
      <c r="D30" s="6" t="n"/>
      <c r="E30" s="7" t="n"/>
      <c r="F30" s="8">
        <f>IF(OR($A30="",$D30="",$E30=""),"",D30*E30*(1-0.005)^(A30-2026))</f>
        <v/>
      </c>
      <c r="G30" s="9" t="n"/>
      <c r="H30" s="9" t="n"/>
      <c r="I30" s="8">
        <f>IF(OR(F30="",G30=""),"",F30*G30)</f>
        <v/>
      </c>
      <c r="J30" s="8">
        <f>IF(OR(F30="",H30=""),"",F30*H30)</f>
        <v/>
      </c>
      <c r="K30" s="10" t="n"/>
      <c r="L30" s="10" t="n"/>
      <c r="M30" s="11">
        <f>IF(OR(I30="",K30=""),"",I30*K30)</f>
        <v/>
      </c>
      <c r="N30" s="11">
        <f>IF(OR(J30="",L30=""),"",J30*L30)</f>
        <v/>
      </c>
      <c r="O30" s="11">
        <f>IF(OR(M30="",N30=""),"",SUM(M30:N30))</f>
        <v/>
      </c>
      <c r="P30" s="10" t="n"/>
      <c r="Q30" s="10" t="n"/>
      <c r="R30" s="10" t="n"/>
      <c r="S30" s="10" t="n"/>
      <c r="T30" s="11">
        <f>IF($A30="","",IF(COUNT(P30:S30)=0,"",SUM(P30:S30)))</f>
        <v/>
      </c>
      <c r="U30" s="11">
        <f>IF(OR(O30="",T30=""),"",O30-T30)</f>
        <v/>
      </c>
      <c r="V30" s="9" t="n"/>
      <c r="W30" s="11">
        <f>IF(OR(U30="",V30=""),"",IF(U30&gt;0,U30*V30,0))</f>
        <v/>
      </c>
      <c r="X30" s="11">
        <f>IF(OR(U30="",W30=""),"",U30-W30)</f>
        <v/>
      </c>
      <c r="Y30" s="11">
        <f>IF(X30="","",SUM($X$4:X30))</f>
        <v/>
      </c>
      <c r="Z30" s="12">
        <f>IF($A30="","",IFERROR(X30/'Investitionen'!$B$10,0))</f>
        <v/>
      </c>
      <c r="AA30" s="13">
        <f>IF(X30="","",IF(X30&gt;=0,"Profitabel","Verlust"))</f>
        <v/>
      </c>
    </row>
    <row r="31">
      <c r="A31" s="4" t="n"/>
      <c r="B31" s="5" t="n"/>
      <c r="C31" s="5" t="n"/>
      <c r="D31" s="6" t="n"/>
      <c r="E31" s="7" t="n"/>
      <c r="F31" s="14">
        <f>IF(OR($A31="",$D31="",$E31=""),"",D31*E31*(1-0.005)^(A31-2026))</f>
        <v/>
      </c>
      <c r="G31" s="9" t="n"/>
      <c r="H31" s="9" t="n"/>
      <c r="I31" s="14">
        <f>IF(OR(F31="",G31=""),"",F31*G31)</f>
        <v/>
      </c>
      <c r="J31" s="14">
        <f>IF(OR(F31="",H31=""),"",F31*H31)</f>
        <v/>
      </c>
      <c r="K31" s="10" t="n"/>
      <c r="L31" s="10" t="n"/>
      <c r="M31" s="15">
        <f>IF(OR(I31="",K31=""),"",I31*K31)</f>
        <v/>
      </c>
      <c r="N31" s="15">
        <f>IF(OR(J31="",L31=""),"",J31*L31)</f>
        <v/>
      </c>
      <c r="O31" s="15">
        <f>IF(OR(M31="",N31=""),"",SUM(M31:N31))</f>
        <v/>
      </c>
      <c r="P31" s="10" t="n"/>
      <c r="Q31" s="10" t="n"/>
      <c r="R31" s="10" t="n"/>
      <c r="S31" s="10" t="n"/>
      <c r="T31" s="15">
        <f>IF($A31="","",IF(COUNT(P31:S31)=0,"",SUM(P31:S31)))</f>
        <v/>
      </c>
      <c r="U31" s="15">
        <f>IF(OR(O31="",T31=""),"",O31-T31)</f>
        <v/>
      </c>
      <c r="V31" s="9" t="n"/>
      <c r="W31" s="15">
        <f>IF(OR(U31="",V31=""),"",IF(U31&gt;0,U31*V31,0))</f>
        <v/>
      </c>
      <c r="X31" s="15">
        <f>IF(OR(U31="",W31=""),"",U31-W31)</f>
        <v/>
      </c>
      <c r="Y31" s="15">
        <f>IF(X31="","",SUM($X$4:X31))</f>
        <v/>
      </c>
      <c r="Z31" s="16">
        <f>IF($A31="","",IFERROR(X31/'Investitionen'!$B$10,0))</f>
        <v/>
      </c>
      <c r="AA31" s="17">
        <f>IF(X31="","",IF(X31&gt;=0,"Profitabel","Verlust"))</f>
        <v/>
      </c>
    </row>
    <row r="32">
      <c r="A32" s="4" t="n"/>
      <c r="B32" s="5" t="n"/>
      <c r="C32" s="5" t="n"/>
      <c r="D32" s="6" t="n"/>
      <c r="E32" s="7" t="n"/>
      <c r="F32" s="8">
        <f>IF(OR($A32="",$D32="",$E32=""),"",D32*E32*(1-0.005)^(A32-2026))</f>
        <v/>
      </c>
      <c r="G32" s="9" t="n"/>
      <c r="H32" s="9" t="n"/>
      <c r="I32" s="8">
        <f>IF(OR(F32="",G32=""),"",F32*G32)</f>
        <v/>
      </c>
      <c r="J32" s="8">
        <f>IF(OR(F32="",H32=""),"",F32*H32)</f>
        <v/>
      </c>
      <c r="K32" s="10" t="n"/>
      <c r="L32" s="10" t="n"/>
      <c r="M32" s="11">
        <f>IF(OR(I32="",K32=""),"",I32*K32)</f>
        <v/>
      </c>
      <c r="N32" s="11">
        <f>IF(OR(J32="",L32=""),"",J32*L32)</f>
        <v/>
      </c>
      <c r="O32" s="11">
        <f>IF(OR(M32="",N32=""),"",SUM(M32:N32))</f>
        <v/>
      </c>
      <c r="P32" s="10" t="n"/>
      <c r="Q32" s="10" t="n"/>
      <c r="R32" s="10" t="n"/>
      <c r="S32" s="10" t="n"/>
      <c r="T32" s="11">
        <f>IF($A32="","",IF(COUNT(P32:S32)=0,"",SUM(P32:S32)))</f>
        <v/>
      </c>
      <c r="U32" s="11">
        <f>IF(OR(O32="",T32=""),"",O32-T32)</f>
        <v/>
      </c>
      <c r="V32" s="9" t="n"/>
      <c r="W32" s="11">
        <f>IF(OR(U32="",V32=""),"",IF(U32&gt;0,U32*V32,0))</f>
        <v/>
      </c>
      <c r="X32" s="11">
        <f>IF(OR(U32="",W32=""),"",U32-W32)</f>
        <v/>
      </c>
      <c r="Y32" s="11">
        <f>IF(X32="","",SUM($X$4:X32))</f>
        <v/>
      </c>
      <c r="Z32" s="12">
        <f>IF($A32="","",IFERROR(X32/'Investitionen'!$B$10,0))</f>
        <v/>
      </c>
      <c r="AA32" s="13">
        <f>IF(X32="","",IF(X32&gt;=0,"Profitabel","Verlust"))</f>
        <v/>
      </c>
    </row>
    <row r="33">
      <c r="A33" s="4" t="n"/>
      <c r="B33" s="5" t="n"/>
      <c r="C33" s="5" t="n"/>
      <c r="D33" s="6" t="n"/>
      <c r="E33" s="7" t="n"/>
      <c r="F33" s="14">
        <f>IF(OR($A33="",$D33="",$E33=""),"",D33*E33*(1-0.005)^(A33-2026))</f>
        <v/>
      </c>
      <c r="G33" s="9" t="n"/>
      <c r="H33" s="9" t="n"/>
      <c r="I33" s="14">
        <f>IF(OR(F33="",G33=""),"",F33*G33)</f>
        <v/>
      </c>
      <c r="J33" s="14">
        <f>IF(OR(F33="",H33=""),"",F33*H33)</f>
        <v/>
      </c>
      <c r="K33" s="10" t="n"/>
      <c r="L33" s="10" t="n"/>
      <c r="M33" s="15">
        <f>IF(OR(I33="",K33=""),"",I33*K33)</f>
        <v/>
      </c>
      <c r="N33" s="15">
        <f>IF(OR(J33="",L33=""),"",J33*L33)</f>
        <v/>
      </c>
      <c r="O33" s="15">
        <f>IF(OR(M33="",N33=""),"",SUM(M33:N33))</f>
        <v/>
      </c>
      <c r="P33" s="10" t="n"/>
      <c r="Q33" s="10" t="n"/>
      <c r="R33" s="10" t="n"/>
      <c r="S33" s="10" t="n"/>
      <c r="T33" s="15">
        <f>IF($A33="","",IF(COUNT(P33:S33)=0,"",SUM(P33:S33)))</f>
        <v/>
      </c>
      <c r="U33" s="15">
        <f>IF(OR(O33="",T33=""),"",O33-T33)</f>
        <v/>
      </c>
      <c r="V33" s="9" t="n"/>
      <c r="W33" s="15">
        <f>IF(OR(U33="",V33=""),"",IF(U33&gt;0,U33*V33,0))</f>
        <v/>
      </c>
      <c r="X33" s="15">
        <f>IF(OR(U33="",W33=""),"",U33-W33)</f>
        <v/>
      </c>
      <c r="Y33" s="15">
        <f>IF(X33="","",SUM($X$4:X33))</f>
        <v/>
      </c>
      <c r="Z33" s="16">
        <f>IF($A33="","",IFERROR(X33/'Investitionen'!$B$10,0))</f>
        <v/>
      </c>
      <c r="AA33" s="17">
        <f>IF(X33="","",IF(X33&gt;=0,"Profitabel","Verlust"))</f>
        <v/>
      </c>
    </row>
    <row r="34">
      <c r="A34" s="4" t="n"/>
      <c r="B34" s="5" t="n"/>
      <c r="C34" s="5" t="n"/>
      <c r="D34" s="6" t="n"/>
      <c r="E34" s="7" t="n"/>
      <c r="F34" s="8">
        <f>IF(OR($A34="",$D34="",$E34=""),"",D34*E34*(1-0.005)^(A34-2026))</f>
        <v/>
      </c>
      <c r="G34" s="9" t="n"/>
      <c r="H34" s="9" t="n"/>
      <c r="I34" s="8">
        <f>IF(OR(F34="",G34=""),"",F34*G34)</f>
        <v/>
      </c>
      <c r="J34" s="8">
        <f>IF(OR(F34="",H34=""),"",F34*H34)</f>
        <v/>
      </c>
      <c r="K34" s="10" t="n"/>
      <c r="L34" s="10" t="n"/>
      <c r="M34" s="11">
        <f>IF(OR(I34="",K34=""),"",I34*K34)</f>
        <v/>
      </c>
      <c r="N34" s="11">
        <f>IF(OR(J34="",L34=""),"",J34*L34)</f>
        <v/>
      </c>
      <c r="O34" s="11">
        <f>IF(OR(M34="",N34=""),"",SUM(M34:N34))</f>
        <v/>
      </c>
      <c r="P34" s="10" t="n"/>
      <c r="Q34" s="10" t="n"/>
      <c r="R34" s="10" t="n"/>
      <c r="S34" s="10" t="n"/>
      <c r="T34" s="11">
        <f>IF($A34="","",IF(COUNT(P34:S34)=0,"",SUM(P34:S34)))</f>
        <v/>
      </c>
      <c r="U34" s="11">
        <f>IF(OR(O34="",T34=""),"",O34-T34)</f>
        <v/>
      </c>
      <c r="V34" s="9" t="n"/>
      <c r="W34" s="11">
        <f>IF(OR(U34="",V34=""),"",IF(U34&gt;0,U34*V34,0))</f>
        <v/>
      </c>
      <c r="X34" s="11">
        <f>IF(OR(U34="",W34=""),"",U34-W34)</f>
        <v/>
      </c>
      <c r="Y34" s="11">
        <f>IF(X34="","",SUM($X$4:X34))</f>
        <v/>
      </c>
      <c r="Z34" s="12">
        <f>IF($A34="","",IFERROR(X34/'Investitionen'!$B$10,0))</f>
        <v/>
      </c>
      <c r="AA34" s="13">
        <f>IF(X34="","",IF(X34&gt;=0,"Profitabel","Verlust"))</f>
        <v/>
      </c>
    </row>
    <row r="35">
      <c r="A35" s="4" t="n"/>
      <c r="B35" s="5" t="n"/>
      <c r="C35" s="5" t="n"/>
      <c r="D35" s="6" t="n"/>
      <c r="E35" s="7" t="n"/>
      <c r="F35" s="14">
        <f>IF(OR($A35="",$D35="",$E35=""),"",D35*E35*(1-0.005)^(A35-2026))</f>
        <v/>
      </c>
      <c r="G35" s="9" t="n"/>
      <c r="H35" s="9" t="n"/>
      <c r="I35" s="14">
        <f>IF(OR(F35="",G35=""),"",F35*G35)</f>
        <v/>
      </c>
      <c r="J35" s="14">
        <f>IF(OR(F35="",H35=""),"",F35*H35)</f>
        <v/>
      </c>
      <c r="K35" s="10" t="n"/>
      <c r="L35" s="10" t="n"/>
      <c r="M35" s="15">
        <f>IF(OR(I35="",K35=""),"",I35*K35)</f>
        <v/>
      </c>
      <c r="N35" s="15">
        <f>IF(OR(J35="",L35=""),"",J35*L35)</f>
        <v/>
      </c>
      <c r="O35" s="15">
        <f>IF(OR(M35="",N35=""),"",SUM(M35:N35))</f>
        <v/>
      </c>
      <c r="P35" s="10" t="n"/>
      <c r="Q35" s="10" t="n"/>
      <c r="R35" s="10" t="n"/>
      <c r="S35" s="10" t="n"/>
      <c r="T35" s="15">
        <f>IF($A35="","",IF(COUNT(P35:S35)=0,"",SUM(P35:S35)))</f>
        <v/>
      </c>
      <c r="U35" s="15">
        <f>IF(OR(O35="",T35=""),"",O35-T35)</f>
        <v/>
      </c>
      <c r="V35" s="9" t="n"/>
      <c r="W35" s="15">
        <f>IF(OR(U35="",V35=""),"",IF(U35&gt;0,U35*V35,0))</f>
        <v/>
      </c>
      <c r="X35" s="15">
        <f>IF(OR(U35="",W35=""),"",U35-W35)</f>
        <v/>
      </c>
      <c r="Y35" s="15">
        <f>IF(X35="","",SUM($X$4:X35))</f>
        <v/>
      </c>
      <c r="Z35" s="16">
        <f>IF($A35="","",IFERROR(X35/'Investitionen'!$B$10,0))</f>
        <v/>
      </c>
      <c r="AA35" s="17">
        <f>IF(X35="","",IF(X35&gt;=0,"Profitabel","Verlust"))</f>
        <v/>
      </c>
    </row>
    <row r="36">
      <c r="A36" s="4" t="n"/>
      <c r="B36" s="5" t="n"/>
      <c r="C36" s="5" t="n"/>
      <c r="D36" s="6" t="n"/>
      <c r="E36" s="7" t="n"/>
      <c r="F36" s="8">
        <f>IF(OR($A36="",$D36="",$E36=""),"",D36*E36*(1-0.005)^(A36-2026))</f>
        <v/>
      </c>
      <c r="G36" s="9" t="n"/>
      <c r="H36" s="9" t="n"/>
      <c r="I36" s="8">
        <f>IF(OR(F36="",G36=""),"",F36*G36)</f>
        <v/>
      </c>
      <c r="J36" s="8">
        <f>IF(OR(F36="",H36=""),"",F36*H36)</f>
        <v/>
      </c>
      <c r="K36" s="10" t="n"/>
      <c r="L36" s="10" t="n"/>
      <c r="M36" s="11">
        <f>IF(OR(I36="",K36=""),"",I36*K36)</f>
        <v/>
      </c>
      <c r="N36" s="11">
        <f>IF(OR(J36="",L36=""),"",J36*L36)</f>
        <v/>
      </c>
      <c r="O36" s="11">
        <f>IF(OR(M36="",N36=""),"",SUM(M36:N36))</f>
        <v/>
      </c>
      <c r="P36" s="10" t="n"/>
      <c r="Q36" s="10" t="n"/>
      <c r="R36" s="10" t="n"/>
      <c r="S36" s="10" t="n"/>
      <c r="T36" s="11">
        <f>IF($A36="","",IF(COUNT(P36:S36)=0,"",SUM(P36:S36)))</f>
        <v/>
      </c>
      <c r="U36" s="11">
        <f>IF(OR(O36="",T36=""),"",O36-T36)</f>
        <v/>
      </c>
      <c r="V36" s="9" t="n"/>
      <c r="W36" s="11">
        <f>IF(OR(U36="",V36=""),"",IF(U36&gt;0,U36*V36,0))</f>
        <v/>
      </c>
      <c r="X36" s="11">
        <f>IF(OR(U36="",W36=""),"",U36-W36)</f>
        <v/>
      </c>
      <c r="Y36" s="11">
        <f>IF(X36="","",SUM($X$4:X36))</f>
        <v/>
      </c>
      <c r="Z36" s="12">
        <f>IF($A36="","",IFERROR(X36/'Investitionen'!$B$10,0))</f>
        <v/>
      </c>
      <c r="AA36" s="13">
        <f>IF(X36="","",IF(X36&gt;=0,"Profitabel","Verlust"))</f>
        <v/>
      </c>
    </row>
    <row r="37">
      <c r="A37" s="4" t="n"/>
      <c r="B37" s="5" t="n"/>
      <c r="C37" s="5" t="n"/>
      <c r="D37" s="6" t="n"/>
      <c r="E37" s="7" t="n"/>
      <c r="F37" s="14">
        <f>IF(OR($A37="",$D37="",$E37=""),"",D37*E37*(1-0.005)^(A37-2026))</f>
        <v/>
      </c>
      <c r="G37" s="9" t="n"/>
      <c r="H37" s="9" t="n"/>
      <c r="I37" s="14">
        <f>IF(OR(F37="",G37=""),"",F37*G37)</f>
        <v/>
      </c>
      <c r="J37" s="14">
        <f>IF(OR(F37="",H37=""),"",F37*H37)</f>
        <v/>
      </c>
      <c r="K37" s="10" t="n"/>
      <c r="L37" s="10" t="n"/>
      <c r="M37" s="15">
        <f>IF(OR(I37="",K37=""),"",I37*K37)</f>
        <v/>
      </c>
      <c r="N37" s="15">
        <f>IF(OR(J37="",L37=""),"",J37*L37)</f>
        <v/>
      </c>
      <c r="O37" s="15">
        <f>IF(OR(M37="",N37=""),"",SUM(M37:N37))</f>
        <v/>
      </c>
      <c r="P37" s="10" t="n"/>
      <c r="Q37" s="10" t="n"/>
      <c r="R37" s="10" t="n"/>
      <c r="S37" s="10" t="n"/>
      <c r="T37" s="15">
        <f>IF($A37="","",IF(COUNT(P37:S37)=0,"",SUM(P37:S37)))</f>
        <v/>
      </c>
      <c r="U37" s="15">
        <f>IF(OR(O37="",T37=""),"",O37-T37)</f>
        <v/>
      </c>
      <c r="V37" s="9" t="n"/>
      <c r="W37" s="15">
        <f>IF(OR(U37="",V37=""),"",IF(U37&gt;0,U37*V37,0))</f>
        <v/>
      </c>
      <c r="X37" s="15">
        <f>IF(OR(U37="",W37=""),"",U37-W37)</f>
        <v/>
      </c>
      <c r="Y37" s="15">
        <f>IF(X37="","",SUM($X$4:X37))</f>
        <v/>
      </c>
      <c r="Z37" s="16">
        <f>IF($A37="","",IFERROR(X37/'Investitionen'!$B$10,0))</f>
        <v/>
      </c>
      <c r="AA37" s="17">
        <f>IF(X37="","",IF(X37&gt;=0,"Profitabel","Verlust"))</f>
        <v/>
      </c>
    </row>
    <row r="38">
      <c r="A38" s="4" t="n"/>
      <c r="B38" s="5" t="n"/>
      <c r="C38" s="5" t="n"/>
      <c r="D38" s="6" t="n"/>
      <c r="E38" s="7" t="n"/>
      <c r="F38" s="8">
        <f>IF(OR($A38="",$D38="",$E38=""),"",D38*E38*(1-0.005)^(A38-2026))</f>
        <v/>
      </c>
      <c r="G38" s="9" t="n"/>
      <c r="H38" s="9" t="n"/>
      <c r="I38" s="8">
        <f>IF(OR(F38="",G38=""),"",F38*G38)</f>
        <v/>
      </c>
      <c r="J38" s="8">
        <f>IF(OR(F38="",H38=""),"",F38*H38)</f>
        <v/>
      </c>
      <c r="K38" s="10" t="n"/>
      <c r="L38" s="10" t="n"/>
      <c r="M38" s="11">
        <f>IF(OR(I38="",K38=""),"",I38*K38)</f>
        <v/>
      </c>
      <c r="N38" s="11">
        <f>IF(OR(J38="",L38=""),"",J38*L38)</f>
        <v/>
      </c>
      <c r="O38" s="11">
        <f>IF(OR(M38="",N38=""),"",SUM(M38:N38))</f>
        <v/>
      </c>
      <c r="P38" s="10" t="n"/>
      <c r="Q38" s="10" t="n"/>
      <c r="R38" s="10" t="n"/>
      <c r="S38" s="10" t="n"/>
      <c r="T38" s="11">
        <f>IF($A38="","",IF(COUNT(P38:S38)=0,"",SUM(P38:S38)))</f>
        <v/>
      </c>
      <c r="U38" s="11">
        <f>IF(OR(O38="",T38=""),"",O38-T38)</f>
        <v/>
      </c>
      <c r="V38" s="9" t="n"/>
      <c r="W38" s="11">
        <f>IF(OR(U38="",V38=""),"",IF(U38&gt;0,U38*V38,0))</f>
        <v/>
      </c>
      <c r="X38" s="11">
        <f>IF(OR(U38="",W38=""),"",U38-W38)</f>
        <v/>
      </c>
      <c r="Y38" s="11">
        <f>IF(X38="","",SUM($X$4:X38))</f>
        <v/>
      </c>
      <c r="Z38" s="12">
        <f>IF($A38="","",IFERROR(X38/'Investitionen'!$B$10,0))</f>
        <v/>
      </c>
      <c r="AA38" s="13">
        <f>IF(X38="","",IF(X38&gt;=0,"Profitabel","Verlust"))</f>
        <v/>
      </c>
    </row>
    <row r="39">
      <c r="A39" s="4" t="n"/>
      <c r="B39" s="5" t="n"/>
      <c r="C39" s="5" t="n"/>
      <c r="D39" s="6" t="n"/>
      <c r="E39" s="7" t="n"/>
      <c r="F39" s="14">
        <f>IF(OR($A39="",$D39="",$E39=""),"",D39*E39*(1-0.005)^(A39-2026))</f>
        <v/>
      </c>
      <c r="G39" s="9" t="n"/>
      <c r="H39" s="9" t="n"/>
      <c r="I39" s="14">
        <f>IF(OR(F39="",G39=""),"",F39*G39)</f>
        <v/>
      </c>
      <c r="J39" s="14">
        <f>IF(OR(F39="",H39=""),"",F39*H39)</f>
        <v/>
      </c>
      <c r="K39" s="10" t="n"/>
      <c r="L39" s="10" t="n"/>
      <c r="M39" s="15">
        <f>IF(OR(I39="",K39=""),"",I39*K39)</f>
        <v/>
      </c>
      <c r="N39" s="15">
        <f>IF(OR(J39="",L39=""),"",J39*L39)</f>
        <v/>
      </c>
      <c r="O39" s="15">
        <f>IF(OR(M39="",N39=""),"",SUM(M39:N39))</f>
        <v/>
      </c>
      <c r="P39" s="10" t="n"/>
      <c r="Q39" s="10" t="n"/>
      <c r="R39" s="10" t="n"/>
      <c r="S39" s="10" t="n"/>
      <c r="T39" s="15">
        <f>IF($A39="","",IF(COUNT(P39:S39)=0,"",SUM(P39:S39)))</f>
        <v/>
      </c>
      <c r="U39" s="15">
        <f>IF(OR(O39="",T39=""),"",O39-T39)</f>
        <v/>
      </c>
      <c r="V39" s="9" t="n"/>
      <c r="W39" s="15">
        <f>IF(OR(U39="",V39=""),"",IF(U39&gt;0,U39*V39,0))</f>
        <v/>
      </c>
      <c r="X39" s="15">
        <f>IF(OR(U39="",W39=""),"",U39-W39)</f>
        <v/>
      </c>
      <c r="Y39" s="15">
        <f>IF(X39="","",SUM($X$4:X39))</f>
        <v/>
      </c>
      <c r="Z39" s="16">
        <f>IF($A39="","",IFERROR(X39/'Investitionen'!$B$10,0))</f>
        <v/>
      </c>
      <c r="AA39" s="17">
        <f>IF(X39="","",IF(X39&gt;=0,"Profitabel","Verlust"))</f>
        <v/>
      </c>
    </row>
    <row r="40">
      <c r="A40" s="4" t="n"/>
      <c r="B40" s="5" t="n"/>
      <c r="C40" s="5" t="n"/>
      <c r="D40" s="6" t="n"/>
      <c r="E40" s="7" t="n"/>
      <c r="F40" s="8">
        <f>IF(OR($A40="",$D40="",$E40=""),"",D40*E40*(1-0.005)^(A40-2026))</f>
        <v/>
      </c>
      <c r="G40" s="9" t="n"/>
      <c r="H40" s="9" t="n"/>
      <c r="I40" s="8">
        <f>IF(OR(F40="",G40=""),"",F40*G40)</f>
        <v/>
      </c>
      <c r="J40" s="8">
        <f>IF(OR(F40="",H40=""),"",F40*H40)</f>
        <v/>
      </c>
      <c r="K40" s="10" t="n"/>
      <c r="L40" s="10" t="n"/>
      <c r="M40" s="11">
        <f>IF(OR(I40="",K40=""),"",I40*K40)</f>
        <v/>
      </c>
      <c r="N40" s="11">
        <f>IF(OR(J40="",L40=""),"",J40*L40)</f>
        <v/>
      </c>
      <c r="O40" s="11">
        <f>IF(OR(M40="",N40=""),"",SUM(M40:N40))</f>
        <v/>
      </c>
      <c r="P40" s="10" t="n"/>
      <c r="Q40" s="10" t="n"/>
      <c r="R40" s="10" t="n"/>
      <c r="S40" s="10" t="n"/>
      <c r="T40" s="11">
        <f>IF($A40="","",IF(COUNT(P40:S40)=0,"",SUM(P40:S40)))</f>
        <v/>
      </c>
      <c r="U40" s="11">
        <f>IF(OR(O40="",T40=""),"",O40-T40)</f>
        <v/>
      </c>
      <c r="V40" s="9" t="n"/>
      <c r="W40" s="11">
        <f>IF(OR(U40="",V40=""),"",IF(U40&gt;0,U40*V40,0))</f>
        <v/>
      </c>
      <c r="X40" s="11">
        <f>IF(OR(U40="",W40=""),"",U40-W40)</f>
        <v/>
      </c>
      <c r="Y40" s="11">
        <f>IF(X40="","",SUM($X$4:X40))</f>
        <v/>
      </c>
      <c r="Z40" s="12">
        <f>IF($A40="","",IFERROR(X40/'Investitionen'!$B$10,0))</f>
        <v/>
      </c>
      <c r="AA40" s="13">
        <f>IF(X40="","",IF(X40&gt;=0,"Profitabel","Verlust"))</f>
        <v/>
      </c>
    </row>
    <row r="41">
      <c r="A41" s="4" t="n"/>
      <c r="B41" s="5" t="n"/>
      <c r="C41" s="5" t="n"/>
      <c r="D41" s="6" t="n"/>
      <c r="E41" s="7" t="n"/>
      <c r="F41" s="14">
        <f>IF(OR($A41="",$D41="",$E41=""),"",D41*E41*(1-0.005)^(A41-2026))</f>
        <v/>
      </c>
      <c r="G41" s="9" t="n"/>
      <c r="H41" s="9" t="n"/>
      <c r="I41" s="14">
        <f>IF(OR(F41="",G41=""),"",F41*G41)</f>
        <v/>
      </c>
      <c r="J41" s="14">
        <f>IF(OR(F41="",H41=""),"",F41*H41)</f>
        <v/>
      </c>
      <c r="K41" s="10" t="n"/>
      <c r="L41" s="10" t="n"/>
      <c r="M41" s="15">
        <f>IF(OR(I41="",K41=""),"",I41*K41)</f>
        <v/>
      </c>
      <c r="N41" s="15">
        <f>IF(OR(J41="",L41=""),"",J41*L41)</f>
        <v/>
      </c>
      <c r="O41" s="15">
        <f>IF(OR(M41="",N41=""),"",SUM(M41:N41))</f>
        <v/>
      </c>
      <c r="P41" s="10" t="n"/>
      <c r="Q41" s="10" t="n"/>
      <c r="R41" s="10" t="n"/>
      <c r="S41" s="10" t="n"/>
      <c r="T41" s="15">
        <f>IF($A41="","",IF(COUNT(P41:S41)=0,"",SUM(P41:S41)))</f>
        <v/>
      </c>
      <c r="U41" s="15">
        <f>IF(OR(O41="",T41=""),"",O41-T41)</f>
        <v/>
      </c>
      <c r="V41" s="9" t="n"/>
      <c r="W41" s="15">
        <f>IF(OR(U41="",V41=""),"",IF(U41&gt;0,U41*V41,0))</f>
        <v/>
      </c>
      <c r="X41" s="15">
        <f>IF(OR(U41="",W41=""),"",U41-W41)</f>
        <v/>
      </c>
      <c r="Y41" s="15">
        <f>IF(X41="","",SUM($X$4:X41))</f>
        <v/>
      </c>
      <c r="Z41" s="16">
        <f>IF($A41="","",IFERROR(X41/'Investitionen'!$B$10,0))</f>
        <v/>
      </c>
      <c r="AA41" s="17">
        <f>IF(X41="","",IF(X41&gt;=0,"Profitabel","Verlust"))</f>
        <v/>
      </c>
    </row>
    <row r="42">
      <c r="A42" s="4" t="n"/>
      <c r="B42" s="5" t="n"/>
      <c r="C42" s="5" t="n"/>
      <c r="D42" s="6" t="n"/>
      <c r="E42" s="7" t="n"/>
      <c r="F42" s="8">
        <f>IF(OR($A42="",$D42="",$E42=""),"",D42*E42*(1-0.005)^(A42-2026))</f>
        <v/>
      </c>
      <c r="G42" s="9" t="n"/>
      <c r="H42" s="9" t="n"/>
      <c r="I42" s="8">
        <f>IF(OR(F42="",G42=""),"",F42*G42)</f>
        <v/>
      </c>
      <c r="J42" s="8">
        <f>IF(OR(F42="",H42=""),"",F42*H42)</f>
        <v/>
      </c>
      <c r="K42" s="10" t="n"/>
      <c r="L42" s="10" t="n"/>
      <c r="M42" s="11">
        <f>IF(OR(I42="",K42=""),"",I42*K42)</f>
        <v/>
      </c>
      <c r="N42" s="11">
        <f>IF(OR(J42="",L42=""),"",J42*L42)</f>
        <v/>
      </c>
      <c r="O42" s="11">
        <f>IF(OR(M42="",N42=""),"",SUM(M42:N42))</f>
        <v/>
      </c>
      <c r="P42" s="10" t="n"/>
      <c r="Q42" s="10" t="n"/>
      <c r="R42" s="10" t="n"/>
      <c r="S42" s="10" t="n"/>
      <c r="T42" s="11">
        <f>IF($A42="","",IF(COUNT(P42:S42)=0,"",SUM(P42:S42)))</f>
        <v/>
      </c>
      <c r="U42" s="11">
        <f>IF(OR(O42="",T42=""),"",O42-T42)</f>
        <v/>
      </c>
      <c r="V42" s="9" t="n"/>
      <c r="W42" s="11">
        <f>IF(OR(U42="",V42=""),"",IF(U42&gt;0,U42*V42,0))</f>
        <v/>
      </c>
      <c r="X42" s="11">
        <f>IF(OR(U42="",W42=""),"",U42-W42)</f>
        <v/>
      </c>
      <c r="Y42" s="11">
        <f>IF(X42="","",SUM($X$4:X42))</f>
        <v/>
      </c>
      <c r="Z42" s="12">
        <f>IF($A42="","",IFERROR(X42/'Investitionen'!$B$10,0))</f>
        <v/>
      </c>
      <c r="AA42" s="13">
        <f>IF(X42="","",IF(X42&gt;=0,"Profitabel","Verlust"))</f>
        <v/>
      </c>
    </row>
    <row r="43">
      <c r="A43" s="4" t="n"/>
      <c r="B43" s="5" t="n"/>
      <c r="C43" s="5" t="n"/>
      <c r="D43" s="6" t="n"/>
      <c r="E43" s="7" t="n"/>
      <c r="F43" s="14">
        <f>IF(OR($A43="",$D43="",$E43=""),"",D43*E43*(1-0.005)^(A43-2026))</f>
        <v/>
      </c>
      <c r="G43" s="9" t="n"/>
      <c r="H43" s="9" t="n"/>
      <c r="I43" s="14">
        <f>IF(OR(F43="",G43=""),"",F43*G43)</f>
        <v/>
      </c>
      <c r="J43" s="14">
        <f>IF(OR(F43="",H43=""),"",F43*H43)</f>
        <v/>
      </c>
      <c r="K43" s="10" t="n"/>
      <c r="L43" s="10" t="n"/>
      <c r="M43" s="15">
        <f>IF(OR(I43="",K43=""),"",I43*K43)</f>
        <v/>
      </c>
      <c r="N43" s="15">
        <f>IF(OR(J43="",L43=""),"",J43*L43)</f>
        <v/>
      </c>
      <c r="O43" s="15">
        <f>IF(OR(M43="",N43=""),"",SUM(M43:N43))</f>
        <v/>
      </c>
      <c r="P43" s="10" t="n"/>
      <c r="Q43" s="10" t="n"/>
      <c r="R43" s="10" t="n"/>
      <c r="S43" s="10" t="n"/>
      <c r="T43" s="15">
        <f>IF($A43="","",IF(COUNT(P43:S43)=0,"",SUM(P43:S43)))</f>
        <v/>
      </c>
      <c r="U43" s="15">
        <f>IF(OR(O43="",T43=""),"",O43-T43)</f>
        <v/>
      </c>
      <c r="V43" s="9" t="n"/>
      <c r="W43" s="15">
        <f>IF(OR(U43="",V43=""),"",IF(U43&gt;0,U43*V43,0))</f>
        <v/>
      </c>
      <c r="X43" s="15">
        <f>IF(OR(U43="",W43=""),"",U43-W43)</f>
        <v/>
      </c>
      <c r="Y43" s="15">
        <f>IF(X43="","",SUM($X$4:X43))</f>
        <v/>
      </c>
      <c r="Z43" s="16">
        <f>IF($A43="","",IFERROR(X43/'Investitionen'!$B$10,0))</f>
        <v/>
      </c>
      <c r="AA43" s="17">
        <f>IF(X43="","",IF(X43&gt;=0,"Profitabel","Verlust"))</f>
        <v/>
      </c>
    </row>
    <row r="44">
      <c r="A44" s="4" t="n"/>
      <c r="B44" s="5" t="n"/>
      <c r="C44" s="5" t="n"/>
      <c r="D44" s="6" t="n"/>
      <c r="E44" s="7" t="n"/>
      <c r="F44" s="8">
        <f>IF(OR($A44="",$D44="",$E44=""),"",D44*E44*(1-0.005)^(A44-2026))</f>
        <v/>
      </c>
      <c r="G44" s="9" t="n"/>
      <c r="H44" s="9" t="n"/>
      <c r="I44" s="8">
        <f>IF(OR(F44="",G44=""),"",F44*G44)</f>
        <v/>
      </c>
      <c r="J44" s="8">
        <f>IF(OR(F44="",H44=""),"",F44*H44)</f>
        <v/>
      </c>
      <c r="K44" s="10" t="n"/>
      <c r="L44" s="10" t="n"/>
      <c r="M44" s="11">
        <f>IF(OR(I44="",K44=""),"",I44*K44)</f>
        <v/>
      </c>
      <c r="N44" s="11">
        <f>IF(OR(J44="",L44=""),"",J44*L44)</f>
        <v/>
      </c>
      <c r="O44" s="11">
        <f>IF(OR(M44="",N44=""),"",SUM(M44:N44))</f>
        <v/>
      </c>
      <c r="P44" s="10" t="n"/>
      <c r="Q44" s="10" t="n"/>
      <c r="R44" s="10" t="n"/>
      <c r="S44" s="10" t="n"/>
      <c r="T44" s="11">
        <f>IF($A44="","",IF(COUNT(P44:S44)=0,"",SUM(P44:S44)))</f>
        <v/>
      </c>
      <c r="U44" s="11">
        <f>IF(OR(O44="",T44=""),"",O44-T44)</f>
        <v/>
      </c>
      <c r="V44" s="9" t="n"/>
      <c r="W44" s="11">
        <f>IF(OR(U44="",V44=""),"",IF(U44&gt;0,U44*V44,0))</f>
        <v/>
      </c>
      <c r="X44" s="11">
        <f>IF(OR(U44="",W44=""),"",U44-W44)</f>
        <v/>
      </c>
      <c r="Y44" s="11">
        <f>IF(X44="","",SUM($X$4:X44))</f>
        <v/>
      </c>
      <c r="Z44" s="12">
        <f>IF($A44="","",IFERROR(X44/'Investitionen'!$B$10,0))</f>
        <v/>
      </c>
      <c r="AA44" s="13">
        <f>IF(X44="","",IF(X44&gt;=0,"Profitabel","Verlust"))</f>
        <v/>
      </c>
    </row>
    <row r="45">
      <c r="A45" s="4" t="n"/>
      <c r="B45" s="5" t="n"/>
      <c r="C45" s="5" t="n"/>
      <c r="D45" s="6" t="n"/>
      <c r="E45" s="7" t="n"/>
      <c r="F45" s="14">
        <f>IF(OR($A45="",$D45="",$E45=""),"",D45*E45*(1-0.005)^(A45-2026))</f>
        <v/>
      </c>
      <c r="G45" s="9" t="n"/>
      <c r="H45" s="9" t="n"/>
      <c r="I45" s="14">
        <f>IF(OR(F45="",G45=""),"",F45*G45)</f>
        <v/>
      </c>
      <c r="J45" s="14">
        <f>IF(OR(F45="",H45=""),"",F45*H45)</f>
        <v/>
      </c>
      <c r="K45" s="10" t="n"/>
      <c r="L45" s="10" t="n"/>
      <c r="M45" s="15">
        <f>IF(OR(I45="",K45=""),"",I45*K45)</f>
        <v/>
      </c>
      <c r="N45" s="15">
        <f>IF(OR(J45="",L45=""),"",J45*L45)</f>
        <v/>
      </c>
      <c r="O45" s="15">
        <f>IF(OR(M45="",N45=""),"",SUM(M45:N45))</f>
        <v/>
      </c>
      <c r="P45" s="10" t="n"/>
      <c r="Q45" s="10" t="n"/>
      <c r="R45" s="10" t="n"/>
      <c r="S45" s="10" t="n"/>
      <c r="T45" s="15">
        <f>IF($A45="","",IF(COUNT(P45:S45)=0,"",SUM(P45:S45)))</f>
        <v/>
      </c>
      <c r="U45" s="15">
        <f>IF(OR(O45="",T45=""),"",O45-T45)</f>
        <v/>
      </c>
      <c r="V45" s="9" t="n"/>
      <c r="W45" s="15">
        <f>IF(OR(U45="",V45=""),"",IF(U45&gt;0,U45*V45,0))</f>
        <v/>
      </c>
      <c r="X45" s="15">
        <f>IF(OR(U45="",W45=""),"",U45-W45)</f>
        <v/>
      </c>
      <c r="Y45" s="15">
        <f>IF(X45="","",SUM($X$4:X45))</f>
        <v/>
      </c>
      <c r="Z45" s="16">
        <f>IF($A45="","",IFERROR(X45/'Investitionen'!$B$10,0))</f>
        <v/>
      </c>
      <c r="AA45" s="17">
        <f>IF(X45="","",IF(X45&gt;=0,"Profitabel","Verlust"))</f>
        <v/>
      </c>
    </row>
    <row r="46">
      <c r="A46" s="4" t="n"/>
      <c r="B46" s="5" t="n"/>
      <c r="C46" s="5" t="n"/>
      <c r="D46" s="6" t="n"/>
      <c r="E46" s="7" t="n"/>
      <c r="F46" s="8">
        <f>IF(OR($A46="",$D46="",$E46=""),"",D46*E46*(1-0.005)^(A46-2026))</f>
        <v/>
      </c>
      <c r="G46" s="9" t="n"/>
      <c r="H46" s="9" t="n"/>
      <c r="I46" s="8">
        <f>IF(OR(F46="",G46=""),"",F46*G46)</f>
        <v/>
      </c>
      <c r="J46" s="8">
        <f>IF(OR(F46="",H46=""),"",F46*H46)</f>
        <v/>
      </c>
      <c r="K46" s="10" t="n"/>
      <c r="L46" s="10" t="n"/>
      <c r="M46" s="11">
        <f>IF(OR(I46="",K46=""),"",I46*K46)</f>
        <v/>
      </c>
      <c r="N46" s="11">
        <f>IF(OR(J46="",L46=""),"",J46*L46)</f>
        <v/>
      </c>
      <c r="O46" s="11">
        <f>IF(OR(M46="",N46=""),"",SUM(M46:N46))</f>
        <v/>
      </c>
      <c r="P46" s="10" t="n"/>
      <c r="Q46" s="10" t="n"/>
      <c r="R46" s="10" t="n"/>
      <c r="S46" s="10" t="n"/>
      <c r="T46" s="11">
        <f>IF($A46="","",IF(COUNT(P46:S46)=0,"",SUM(P46:S46)))</f>
        <v/>
      </c>
      <c r="U46" s="11">
        <f>IF(OR(O46="",T46=""),"",O46-T46)</f>
        <v/>
      </c>
      <c r="V46" s="9" t="n"/>
      <c r="W46" s="11">
        <f>IF(OR(U46="",V46=""),"",IF(U46&gt;0,U46*V46,0))</f>
        <v/>
      </c>
      <c r="X46" s="11">
        <f>IF(OR(U46="",W46=""),"",U46-W46)</f>
        <v/>
      </c>
      <c r="Y46" s="11">
        <f>IF(X46="","",SUM($X$4:X46))</f>
        <v/>
      </c>
      <c r="Z46" s="12">
        <f>IF($A46="","",IFERROR(X46/'Investitionen'!$B$10,0))</f>
        <v/>
      </c>
      <c r="AA46" s="13">
        <f>IF(X46="","",IF(X46&gt;=0,"Profitabel","Verlust"))</f>
        <v/>
      </c>
    </row>
    <row r="47">
      <c r="A47" s="4" t="n"/>
      <c r="B47" s="5" t="n"/>
      <c r="C47" s="5" t="n"/>
      <c r="D47" s="6" t="n"/>
      <c r="E47" s="7" t="n"/>
      <c r="F47" s="14">
        <f>IF(OR($A47="",$D47="",$E47=""),"",D47*E47*(1-0.005)^(A47-2026))</f>
        <v/>
      </c>
      <c r="G47" s="9" t="n"/>
      <c r="H47" s="9" t="n"/>
      <c r="I47" s="14">
        <f>IF(OR(F47="",G47=""),"",F47*G47)</f>
        <v/>
      </c>
      <c r="J47" s="14">
        <f>IF(OR(F47="",H47=""),"",F47*H47)</f>
        <v/>
      </c>
      <c r="K47" s="10" t="n"/>
      <c r="L47" s="10" t="n"/>
      <c r="M47" s="15">
        <f>IF(OR(I47="",K47=""),"",I47*K47)</f>
        <v/>
      </c>
      <c r="N47" s="15">
        <f>IF(OR(J47="",L47=""),"",J47*L47)</f>
        <v/>
      </c>
      <c r="O47" s="15">
        <f>IF(OR(M47="",N47=""),"",SUM(M47:N47))</f>
        <v/>
      </c>
      <c r="P47" s="10" t="n"/>
      <c r="Q47" s="10" t="n"/>
      <c r="R47" s="10" t="n"/>
      <c r="S47" s="10" t="n"/>
      <c r="T47" s="15">
        <f>IF($A47="","",IF(COUNT(P47:S47)=0,"",SUM(P47:S47)))</f>
        <v/>
      </c>
      <c r="U47" s="15">
        <f>IF(OR(O47="",T47=""),"",O47-T47)</f>
        <v/>
      </c>
      <c r="V47" s="9" t="n"/>
      <c r="W47" s="15">
        <f>IF(OR(U47="",V47=""),"",IF(U47&gt;0,U47*V47,0))</f>
        <v/>
      </c>
      <c r="X47" s="15">
        <f>IF(OR(U47="",W47=""),"",U47-W47)</f>
        <v/>
      </c>
      <c r="Y47" s="15">
        <f>IF(X47="","",SUM($X$4:X47))</f>
        <v/>
      </c>
      <c r="Z47" s="16">
        <f>IF($A47="","",IFERROR(X47/'Investitionen'!$B$10,0))</f>
        <v/>
      </c>
      <c r="AA47" s="17">
        <f>IF(X47="","",IF(X47&gt;=0,"Profitabel","Verlust"))</f>
        <v/>
      </c>
    </row>
    <row r="48">
      <c r="A48" s="4" t="n"/>
      <c r="B48" s="5" t="n"/>
      <c r="C48" s="5" t="n"/>
      <c r="D48" s="6" t="n"/>
      <c r="E48" s="7" t="n"/>
      <c r="F48" s="8">
        <f>IF(OR($A48="",$D48="",$E48=""),"",D48*E48*(1-0.005)^(A48-2026))</f>
        <v/>
      </c>
      <c r="G48" s="9" t="n"/>
      <c r="H48" s="9" t="n"/>
      <c r="I48" s="8">
        <f>IF(OR(F48="",G48=""),"",F48*G48)</f>
        <v/>
      </c>
      <c r="J48" s="8">
        <f>IF(OR(F48="",H48=""),"",F48*H48)</f>
        <v/>
      </c>
      <c r="K48" s="10" t="n"/>
      <c r="L48" s="10" t="n"/>
      <c r="M48" s="11">
        <f>IF(OR(I48="",K48=""),"",I48*K48)</f>
        <v/>
      </c>
      <c r="N48" s="11">
        <f>IF(OR(J48="",L48=""),"",J48*L48)</f>
        <v/>
      </c>
      <c r="O48" s="11">
        <f>IF(OR(M48="",N48=""),"",SUM(M48:N48))</f>
        <v/>
      </c>
      <c r="P48" s="10" t="n"/>
      <c r="Q48" s="10" t="n"/>
      <c r="R48" s="10" t="n"/>
      <c r="S48" s="10" t="n"/>
      <c r="T48" s="11">
        <f>IF($A48="","",IF(COUNT(P48:S48)=0,"",SUM(P48:S48)))</f>
        <v/>
      </c>
      <c r="U48" s="11">
        <f>IF(OR(O48="",T48=""),"",O48-T48)</f>
        <v/>
      </c>
      <c r="V48" s="9" t="n"/>
      <c r="W48" s="11">
        <f>IF(OR(U48="",V48=""),"",IF(U48&gt;0,U48*V48,0))</f>
        <v/>
      </c>
      <c r="X48" s="11">
        <f>IF(OR(U48="",W48=""),"",U48-W48)</f>
        <v/>
      </c>
      <c r="Y48" s="11">
        <f>IF(X48="","",SUM($X$4:X48))</f>
        <v/>
      </c>
      <c r="Z48" s="12">
        <f>IF($A48="","",IFERROR(X48/'Investitionen'!$B$10,0))</f>
        <v/>
      </c>
      <c r="AA48" s="13">
        <f>IF(X48="","",IF(X48&gt;=0,"Profitabel","Verlust"))</f>
        <v/>
      </c>
    </row>
    <row r="49">
      <c r="A49" s="4" t="n"/>
      <c r="B49" s="5" t="n"/>
      <c r="C49" s="5" t="n"/>
      <c r="D49" s="6" t="n"/>
      <c r="E49" s="7" t="n"/>
      <c r="F49" s="14">
        <f>IF(OR($A49="",$D49="",$E49=""),"",D49*E49*(1-0.005)^(A49-2026))</f>
        <v/>
      </c>
      <c r="G49" s="9" t="n"/>
      <c r="H49" s="9" t="n"/>
      <c r="I49" s="14">
        <f>IF(OR(F49="",G49=""),"",F49*G49)</f>
        <v/>
      </c>
      <c r="J49" s="14">
        <f>IF(OR(F49="",H49=""),"",F49*H49)</f>
        <v/>
      </c>
      <c r="K49" s="10" t="n"/>
      <c r="L49" s="10" t="n"/>
      <c r="M49" s="15">
        <f>IF(OR(I49="",K49=""),"",I49*K49)</f>
        <v/>
      </c>
      <c r="N49" s="15">
        <f>IF(OR(J49="",L49=""),"",J49*L49)</f>
        <v/>
      </c>
      <c r="O49" s="15">
        <f>IF(OR(M49="",N49=""),"",SUM(M49:N49))</f>
        <v/>
      </c>
      <c r="P49" s="10" t="n"/>
      <c r="Q49" s="10" t="n"/>
      <c r="R49" s="10" t="n"/>
      <c r="S49" s="10" t="n"/>
      <c r="T49" s="15">
        <f>IF($A49="","",IF(COUNT(P49:S49)=0,"",SUM(P49:S49)))</f>
        <v/>
      </c>
      <c r="U49" s="15">
        <f>IF(OR(O49="",T49=""),"",O49-T49)</f>
        <v/>
      </c>
      <c r="V49" s="9" t="n"/>
      <c r="W49" s="15">
        <f>IF(OR(U49="",V49=""),"",IF(U49&gt;0,U49*V49,0))</f>
        <v/>
      </c>
      <c r="X49" s="15">
        <f>IF(OR(U49="",W49=""),"",U49-W49)</f>
        <v/>
      </c>
      <c r="Y49" s="15">
        <f>IF(X49="","",SUM($X$4:X49))</f>
        <v/>
      </c>
      <c r="Z49" s="16">
        <f>IF($A49="","",IFERROR(X49/'Investitionen'!$B$10,0))</f>
        <v/>
      </c>
      <c r="AA49" s="17">
        <f>IF(X49="","",IF(X49&gt;=0,"Profitabel","Verlust"))</f>
        <v/>
      </c>
    </row>
    <row r="50">
      <c r="A50" s="4" t="n"/>
      <c r="B50" s="5" t="n"/>
      <c r="C50" s="5" t="n"/>
      <c r="D50" s="6" t="n"/>
      <c r="E50" s="7" t="n"/>
      <c r="F50" s="8">
        <f>IF(OR($A50="",$D50="",$E50=""),"",D50*E50*(1-0.005)^(A50-2026))</f>
        <v/>
      </c>
      <c r="G50" s="9" t="n"/>
      <c r="H50" s="9" t="n"/>
      <c r="I50" s="8">
        <f>IF(OR(F50="",G50=""),"",F50*G50)</f>
        <v/>
      </c>
      <c r="J50" s="8">
        <f>IF(OR(F50="",H50=""),"",F50*H50)</f>
        <v/>
      </c>
      <c r="K50" s="10" t="n"/>
      <c r="L50" s="10" t="n"/>
      <c r="M50" s="11">
        <f>IF(OR(I50="",K50=""),"",I50*K50)</f>
        <v/>
      </c>
      <c r="N50" s="11">
        <f>IF(OR(J50="",L50=""),"",J50*L50)</f>
        <v/>
      </c>
      <c r="O50" s="11">
        <f>IF(OR(M50="",N50=""),"",SUM(M50:N50))</f>
        <v/>
      </c>
      <c r="P50" s="10" t="n"/>
      <c r="Q50" s="10" t="n"/>
      <c r="R50" s="10" t="n"/>
      <c r="S50" s="10" t="n"/>
      <c r="T50" s="11">
        <f>IF($A50="","",IF(COUNT(P50:S50)=0,"",SUM(P50:S50)))</f>
        <v/>
      </c>
      <c r="U50" s="11">
        <f>IF(OR(O50="",T50=""),"",O50-T50)</f>
        <v/>
      </c>
      <c r="V50" s="9" t="n"/>
      <c r="W50" s="11">
        <f>IF(OR(U50="",V50=""),"",IF(U50&gt;0,U50*V50,0))</f>
        <v/>
      </c>
      <c r="X50" s="11">
        <f>IF(OR(U50="",W50=""),"",U50-W50)</f>
        <v/>
      </c>
      <c r="Y50" s="11">
        <f>IF(X50="","",SUM($X$4:X50))</f>
        <v/>
      </c>
      <c r="Z50" s="12">
        <f>IF($A50="","",IFERROR(X50/'Investitionen'!$B$10,0))</f>
        <v/>
      </c>
      <c r="AA50" s="13">
        <f>IF(X50="","",IF(X50&gt;=0,"Profitabel","Verlust"))</f>
        <v/>
      </c>
    </row>
    <row r="51">
      <c r="A51" s="4" t="n"/>
      <c r="B51" s="5" t="n"/>
      <c r="C51" s="5" t="n"/>
      <c r="D51" s="6" t="n"/>
      <c r="E51" s="7" t="n"/>
      <c r="F51" s="14">
        <f>IF(OR($A51="",$D51="",$E51=""),"",D51*E51*(1-0.005)^(A51-2026))</f>
        <v/>
      </c>
      <c r="G51" s="9" t="n"/>
      <c r="H51" s="9" t="n"/>
      <c r="I51" s="14">
        <f>IF(OR(F51="",G51=""),"",F51*G51)</f>
        <v/>
      </c>
      <c r="J51" s="14">
        <f>IF(OR(F51="",H51=""),"",F51*H51)</f>
        <v/>
      </c>
      <c r="K51" s="10" t="n"/>
      <c r="L51" s="10" t="n"/>
      <c r="M51" s="15">
        <f>IF(OR(I51="",K51=""),"",I51*K51)</f>
        <v/>
      </c>
      <c r="N51" s="15">
        <f>IF(OR(J51="",L51=""),"",J51*L51)</f>
        <v/>
      </c>
      <c r="O51" s="15">
        <f>IF(OR(M51="",N51=""),"",SUM(M51:N51))</f>
        <v/>
      </c>
      <c r="P51" s="10" t="n"/>
      <c r="Q51" s="10" t="n"/>
      <c r="R51" s="10" t="n"/>
      <c r="S51" s="10" t="n"/>
      <c r="T51" s="15">
        <f>IF($A51="","",IF(COUNT(P51:S51)=0,"",SUM(P51:S51)))</f>
        <v/>
      </c>
      <c r="U51" s="15">
        <f>IF(OR(O51="",T51=""),"",O51-T51)</f>
        <v/>
      </c>
      <c r="V51" s="9" t="n"/>
      <c r="W51" s="15">
        <f>IF(OR(U51="",V51=""),"",IF(U51&gt;0,U51*V51,0))</f>
        <v/>
      </c>
      <c r="X51" s="15">
        <f>IF(OR(U51="",W51=""),"",U51-W51)</f>
        <v/>
      </c>
      <c r="Y51" s="15">
        <f>IF(X51="","",SUM($X$4:X51))</f>
        <v/>
      </c>
      <c r="Z51" s="16">
        <f>IF($A51="","",IFERROR(X51/'Investitionen'!$B$10,0))</f>
        <v/>
      </c>
      <c r="AA51" s="17">
        <f>IF(X51="","",IF(X51&gt;=0,"Profitabel","Verlust"))</f>
        <v/>
      </c>
    </row>
    <row r="52">
      <c r="A52" s="4" t="n"/>
      <c r="B52" s="5" t="n"/>
      <c r="C52" s="5" t="n"/>
      <c r="D52" s="6" t="n"/>
      <c r="E52" s="7" t="n"/>
      <c r="F52" s="8">
        <f>IF(OR($A52="",$D52="",$E52=""),"",D52*E52*(1-0.005)^(A52-2026))</f>
        <v/>
      </c>
      <c r="G52" s="9" t="n"/>
      <c r="H52" s="9" t="n"/>
      <c r="I52" s="8">
        <f>IF(OR(F52="",G52=""),"",F52*G52)</f>
        <v/>
      </c>
      <c r="J52" s="8">
        <f>IF(OR(F52="",H52=""),"",F52*H52)</f>
        <v/>
      </c>
      <c r="K52" s="10" t="n"/>
      <c r="L52" s="10" t="n"/>
      <c r="M52" s="11">
        <f>IF(OR(I52="",K52=""),"",I52*K52)</f>
        <v/>
      </c>
      <c r="N52" s="11">
        <f>IF(OR(J52="",L52=""),"",J52*L52)</f>
        <v/>
      </c>
      <c r="O52" s="11">
        <f>IF(OR(M52="",N52=""),"",SUM(M52:N52))</f>
        <v/>
      </c>
      <c r="P52" s="10" t="n"/>
      <c r="Q52" s="10" t="n"/>
      <c r="R52" s="10" t="n"/>
      <c r="S52" s="10" t="n"/>
      <c r="T52" s="11">
        <f>IF($A52="","",IF(COUNT(P52:S52)=0,"",SUM(P52:S52)))</f>
        <v/>
      </c>
      <c r="U52" s="11">
        <f>IF(OR(O52="",T52=""),"",O52-T52)</f>
        <v/>
      </c>
      <c r="V52" s="9" t="n"/>
      <c r="W52" s="11">
        <f>IF(OR(U52="",V52=""),"",IF(U52&gt;0,U52*V52,0))</f>
        <v/>
      </c>
      <c r="X52" s="11">
        <f>IF(OR(U52="",W52=""),"",U52-W52)</f>
        <v/>
      </c>
      <c r="Y52" s="11">
        <f>IF(X52="","",SUM($X$4:X52))</f>
        <v/>
      </c>
      <c r="Z52" s="12">
        <f>IF($A52="","",IFERROR(X52/'Investitionen'!$B$10,0))</f>
        <v/>
      </c>
      <c r="AA52" s="13">
        <f>IF(X52="","",IF(X52&gt;=0,"Profitabel","Verlust"))</f>
        <v/>
      </c>
    </row>
    <row r="53">
      <c r="A53" s="4" t="n"/>
      <c r="B53" s="5" t="n"/>
      <c r="C53" s="5" t="n"/>
      <c r="D53" s="6" t="n"/>
      <c r="E53" s="7" t="n"/>
      <c r="F53" s="14">
        <f>IF(OR($A53="",$D53="",$E53=""),"",D53*E53*(1-0.005)^(A53-2026))</f>
        <v/>
      </c>
      <c r="G53" s="9" t="n"/>
      <c r="H53" s="9" t="n"/>
      <c r="I53" s="14">
        <f>IF(OR(F53="",G53=""),"",F53*G53)</f>
        <v/>
      </c>
      <c r="J53" s="14">
        <f>IF(OR(F53="",H53=""),"",F53*H53)</f>
        <v/>
      </c>
      <c r="K53" s="10" t="n"/>
      <c r="L53" s="10" t="n"/>
      <c r="M53" s="15">
        <f>IF(OR(I53="",K53=""),"",I53*K53)</f>
        <v/>
      </c>
      <c r="N53" s="15">
        <f>IF(OR(J53="",L53=""),"",J53*L53)</f>
        <v/>
      </c>
      <c r="O53" s="15">
        <f>IF(OR(M53="",N53=""),"",SUM(M53:N53))</f>
        <v/>
      </c>
      <c r="P53" s="10" t="n"/>
      <c r="Q53" s="10" t="n"/>
      <c r="R53" s="10" t="n"/>
      <c r="S53" s="10" t="n"/>
      <c r="T53" s="15">
        <f>IF($A53="","",IF(COUNT(P53:S53)=0,"",SUM(P53:S53)))</f>
        <v/>
      </c>
      <c r="U53" s="15">
        <f>IF(OR(O53="",T53=""),"",O53-T53)</f>
        <v/>
      </c>
      <c r="V53" s="9" t="n"/>
      <c r="W53" s="15">
        <f>IF(OR(U53="",V53=""),"",IF(U53&gt;0,U53*V53,0))</f>
        <v/>
      </c>
      <c r="X53" s="15">
        <f>IF(OR(U53="",W53=""),"",U53-W53)</f>
        <v/>
      </c>
      <c r="Y53" s="15">
        <f>IF(X53="","",SUM($X$4:X53))</f>
        <v/>
      </c>
      <c r="Z53" s="16">
        <f>IF($A53="","",IFERROR(X53/'Investitionen'!$B$10,0))</f>
        <v/>
      </c>
      <c r="AA53" s="17">
        <f>IF(X53="","",IF(X53&gt;=0,"Profitabel","Verlust"))</f>
        <v/>
      </c>
    </row>
    <row r="54">
      <c r="A54" s="4" t="n"/>
      <c r="B54" s="5" t="n"/>
      <c r="C54" s="5" t="n"/>
      <c r="D54" s="6" t="n"/>
      <c r="E54" s="7" t="n"/>
      <c r="F54" s="8">
        <f>IF(OR($A54="",$D54="",$E54=""),"",D54*E54*(1-0.005)^(A54-2026))</f>
        <v/>
      </c>
      <c r="G54" s="9" t="n"/>
      <c r="H54" s="9" t="n"/>
      <c r="I54" s="8">
        <f>IF(OR(F54="",G54=""),"",F54*G54)</f>
        <v/>
      </c>
      <c r="J54" s="8">
        <f>IF(OR(F54="",H54=""),"",F54*H54)</f>
        <v/>
      </c>
      <c r="K54" s="10" t="n"/>
      <c r="L54" s="10" t="n"/>
      <c r="M54" s="11">
        <f>IF(OR(I54="",K54=""),"",I54*K54)</f>
        <v/>
      </c>
      <c r="N54" s="11">
        <f>IF(OR(J54="",L54=""),"",J54*L54)</f>
        <v/>
      </c>
      <c r="O54" s="11">
        <f>IF(OR(M54="",N54=""),"",SUM(M54:N54))</f>
        <v/>
      </c>
      <c r="P54" s="10" t="n"/>
      <c r="Q54" s="10" t="n"/>
      <c r="R54" s="10" t="n"/>
      <c r="S54" s="10" t="n"/>
      <c r="T54" s="11">
        <f>IF($A54="","",IF(COUNT(P54:S54)=0,"",SUM(P54:S54)))</f>
        <v/>
      </c>
      <c r="U54" s="11">
        <f>IF(OR(O54="",T54=""),"",O54-T54)</f>
        <v/>
      </c>
      <c r="V54" s="9" t="n"/>
      <c r="W54" s="11">
        <f>IF(OR(U54="",V54=""),"",IF(U54&gt;0,U54*V54,0))</f>
        <v/>
      </c>
      <c r="X54" s="11">
        <f>IF(OR(U54="",W54=""),"",U54-W54)</f>
        <v/>
      </c>
      <c r="Y54" s="11">
        <f>IF(X54="","",SUM($X$4:X54))</f>
        <v/>
      </c>
      <c r="Z54" s="12">
        <f>IF($A54="","",IFERROR(X54/'Investitionen'!$B$10,0))</f>
        <v/>
      </c>
      <c r="AA54" s="13">
        <f>IF(X54="","",IF(X54&gt;=0,"Profitabel","Verlust"))</f>
        <v/>
      </c>
    </row>
    <row r="55">
      <c r="A55" s="4" t="n"/>
      <c r="B55" s="5" t="n"/>
      <c r="C55" s="5" t="n"/>
      <c r="D55" s="6" t="n"/>
      <c r="E55" s="7" t="n"/>
      <c r="F55" s="14">
        <f>IF(OR($A55="",$D55="",$E55=""),"",D55*E55*(1-0.005)^(A55-2026))</f>
        <v/>
      </c>
      <c r="G55" s="9" t="n"/>
      <c r="H55" s="9" t="n"/>
      <c r="I55" s="14">
        <f>IF(OR(F55="",G55=""),"",F55*G55)</f>
        <v/>
      </c>
      <c r="J55" s="14">
        <f>IF(OR(F55="",H55=""),"",F55*H55)</f>
        <v/>
      </c>
      <c r="K55" s="10" t="n"/>
      <c r="L55" s="10" t="n"/>
      <c r="M55" s="15">
        <f>IF(OR(I55="",K55=""),"",I55*K55)</f>
        <v/>
      </c>
      <c r="N55" s="15">
        <f>IF(OR(J55="",L55=""),"",J55*L55)</f>
        <v/>
      </c>
      <c r="O55" s="15">
        <f>IF(OR(M55="",N55=""),"",SUM(M55:N55))</f>
        <v/>
      </c>
      <c r="P55" s="10" t="n"/>
      <c r="Q55" s="10" t="n"/>
      <c r="R55" s="10" t="n"/>
      <c r="S55" s="10" t="n"/>
      <c r="T55" s="15">
        <f>IF($A55="","",IF(COUNT(P55:S55)=0,"",SUM(P55:S55)))</f>
        <v/>
      </c>
      <c r="U55" s="15">
        <f>IF(OR(O55="",T55=""),"",O55-T55)</f>
        <v/>
      </c>
      <c r="V55" s="9" t="n"/>
      <c r="W55" s="15">
        <f>IF(OR(U55="",V55=""),"",IF(U55&gt;0,U55*V55,0))</f>
        <v/>
      </c>
      <c r="X55" s="15">
        <f>IF(OR(U55="",W55=""),"",U55-W55)</f>
        <v/>
      </c>
      <c r="Y55" s="15">
        <f>IF(X55="","",SUM($X$4:X55))</f>
        <v/>
      </c>
      <c r="Z55" s="16">
        <f>IF($A55="","",IFERROR(X55/'Investitionen'!$B$10,0))</f>
        <v/>
      </c>
      <c r="AA55" s="17">
        <f>IF(X55="","",IF(X55&gt;=0,"Profitabel","Verlust"))</f>
        <v/>
      </c>
    </row>
    <row r="56">
      <c r="A56" s="4" t="n"/>
      <c r="B56" s="5" t="n"/>
      <c r="C56" s="5" t="n"/>
      <c r="D56" s="6" t="n"/>
      <c r="E56" s="7" t="n"/>
      <c r="F56" s="8">
        <f>IF(OR($A56="",$D56="",$E56=""),"",D56*E56*(1-0.005)^(A56-2026))</f>
        <v/>
      </c>
      <c r="G56" s="9" t="n"/>
      <c r="H56" s="9" t="n"/>
      <c r="I56" s="8">
        <f>IF(OR(F56="",G56=""),"",F56*G56)</f>
        <v/>
      </c>
      <c r="J56" s="8">
        <f>IF(OR(F56="",H56=""),"",F56*H56)</f>
        <v/>
      </c>
      <c r="K56" s="10" t="n"/>
      <c r="L56" s="10" t="n"/>
      <c r="M56" s="11">
        <f>IF(OR(I56="",K56=""),"",I56*K56)</f>
        <v/>
      </c>
      <c r="N56" s="11">
        <f>IF(OR(J56="",L56=""),"",J56*L56)</f>
        <v/>
      </c>
      <c r="O56" s="11">
        <f>IF(OR(M56="",N56=""),"",SUM(M56:N56))</f>
        <v/>
      </c>
      <c r="P56" s="10" t="n"/>
      <c r="Q56" s="10" t="n"/>
      <c r="R56" s="10" t="n"/>
      <c r="S56" s="10" t="n"/>
      <c r="T56" s="11">
        <f>IF($A56="","",IF(COUNT(P56:S56)=0,"",SUM(P56:S56)))</f>
        <v/>
      </c>
      <c r="U56" s="11">
        <f>IF(OR(O56="",T56=""),"",O56-T56)</f>
        <v/>
      </c>
      <c r="V56" s="9" t="n"/>
      <c r="W56" s="11">
        <f>IF(OR(U56="",V56=""),"",IF(U56&gt;0,U56*V56,0))</f>
        <v/>
      </c>
      <c r="X56" s="11">
        <f>IF(OR(U56="",W56=""),"",U56-W56)</f>
        <v/>
      </c>
      <c r="Y56" s="11">
        <f>IF(X56="","",SUM($X$4:X56))</f>
        <v/>
      </c>
      <c r="Z56" s="12">
        <f>IF($A56="","",IFERROR(X56/'Investitionen'!$B$10,0))</f>
        <v/>
      </c>
      <c r="AA56" s="13">
        <f>IF(X56="","",IF(X56&gt;=0,"Profitabel","Verlust"))</f>
        <v/>
      </c>
    </row>
    <row r="57">
      <c r="A57" s="4" t="n"/>
      <c r="B57" s="5" t="n"/>
      <c r="C57" s="5" t="n"/>
      <c r="D57" s="6" t="n"/>
      <c r="E57" s="7" t="n"/>
      <c r="F57" s="14">
        <f>IF(OR($A57="",$D57="",$E57=""),"",D57*E57*(1-0.005)^(A57-2026))</f>
        <v/>
      </c>
      <c r="G57" s="9" t="n"/>
      <c r="H57" s="9" t="n"/>
      <c r="I57" s="14">
        <f>IF(OR(F57="",G57=""),"",F57*G57)</f>
        <v/>
      </c>
      <c r="J57" s="14">
        <f>IF(OR(F57="",H57=""),"",F57*H57)</f>
        <v/>
      </c>
      <c r="K57" s="10" t="n"/>
      <c r="L57" s="10" t="n"/>
      <c r="M57" s="15">
        <f>IF(OR(I57="",K57=""),"",I57*K57)</f>
        <v/>
      </c>
      <c r="N57" s="15">
        <f>IF(OR(J57="",L57=""),"",J57*L57)</f>
        <v/>
      </c>
      <c r="O57" s="15">
        <f>IF(OR(M57="",N57=""),"",SUM(M57:N57))</f>
        <v/>
      </c>
      <c r="P57" s="10" t="n"/>
      <c r="Q57" s="10" t="n"/>
      <c r="R57" s="10" t="n"/>
      <c r="S57" s="10" t="n"/>
      <c r="T57" s="15">
        <f>IF($A57="","",IF(COUNT(P57:S57)=0,"",SUM(P57:S57)))</f>
        <v/>
      </c>
      <c r="U57" s="15">
        <f>IF(OR(O57="",T57=""),"",O57-T57)</f>
        <v/>
      </c>
      <c r="V57" s="9" t="n"/>
      <c r="W57" s="15">
        <f>IF(OR(U57="",V57=""),"",IF(U57&gt;0,U57*V57,0))</f>
        <v/>
      </c>
      <c r="X57" s="15">
        <f>IF(OR(U57="",W57=""),"",U57-W57)</f>
        <v/>
      </c>
      <c r="Y57" s="15">
        <f>IF(X57="","",SUM($X$4:X57))</f>
        <v/>
      </c>
      <c r="Z57" s="16">
        <f>IF($A57="","",IFERROR(X57/'Investitionen'!$B$10,0))</f>
        <v/>
      </c>
      <c r="AA57" s="17">
        <f>IF(X57="","",IF(X57&gt;=0,"Profitabel","Verlust"))</f>
        <v/>
      </c>
    </row>
    <row r="58">
      <c r="A58" s="4" t="n"/>
      <c r="B58" s="5" t="n"/>
      <c r="C58" s="5" t="n"/>
      <c r="D58" s="6" t="n"/>
      <c r="E58" s="7" t="n"/>
      <c r="F58" s="8">
        <f>IF(OR($A58="",$D58="",$E58=""),"",D58*E58*(1-0.005)^(A58-2026))</f>
        <v/>
      </c>
      <c r="G58" s="9" t="n"/>
      <c r="H58" s="9" t="n"/>
      <c r="I58" s="8">
        <f>IF(OR(F58="",G58=""),"",F58*G58)</f>
        <v/>
      </c>
      <c r="J58" s="8">
        <f>IF(OR(F58="",H58=""),"",F58*H58)</f>
        <v/>
      </c>
      <c r="K58" s="10" t="n"/>
      <c r="L58" s="10" t="n"/>
      <c r="M58" s="11">
        <f>IF(OR(I58="",K58=""),"",I58*K58)</f>
        <v/>
      </c>
      <c r="N58" s="11">
        <f>IF(OR(J58="",L58=""),"",J58*L58)</f>
        <v/>
      </c>
      <c r="O58" s="11">
        <f>IF(OR(M58="",N58=""),"",SUM(M58:N58))</f>
        <v/>
      </c>
      <c r="P58" s="10" t="n"/>
      <c r="Q58" s="10" t="n"/>
      <c r="R58" s="10" t="n"/>
      <c r="S58" s="10" t="n"/>
      <c r="T58" s="11">
        <f>IF($A58="","",IF(COUNT(P58:S58)=0,"",SUM(P58:S58)))</f>
        <v/>
      </c>
      <c r="U58" s="11">
        <f>IF(OR(O58="",T58=""),"",O58-T58)</f>
        <v/>
      </c>
      <c r="V58" s="9" t="n"/>
      <c r="W58" s="11">
        <f>IF(OR(U58="",V58=""),"",IF(U58&gt;0,U58*V58,0))</f>
        <v/>
      </c>
      <c r="X58" s="11">
        <f>IF(OR(U58="",W58=""),"",U58-W58)</f>
        <v/>
      </c>
      <c r="Y58" s="11">
        <f>IF(X58="","",SUM($X$4:X58))</f>
        <v/>
      </c>
      <c r="Z58" s="12">
        <f>IF($A58="","",IFERROR(X58/'Investitionen'!$B$10,0))</f>
        <v/>
      </c>
      <c r="AA58" s="13">
        <f>IF(X58="","",IF(X58&gt;=0,"Profitabel","Verlust"))</f>
        <v/>
      </c>
    </row>
    <row r="59">
      <c r="A59" s="4" t="n"/>
      <c r="B59" s="5" t="n"/>
      <c r="C59" s="5" t="n"/>
      <c r="D59" s="6" t="n"/>
      <c r="E59" s="7" t="n"/>
      <c r="F59" s="14">
        <f>IF(OR($A59="",$D59="",$E59=""),"",D59*E59*(1-0.005)^(A59-2026))</f>
        <v/>
      </c>
      <c r="G59" s="9" t="n"/>
      <c r="H59" s="9" t="n"/>
      <c r="I59" s="14">
        <f>IF(OR(F59="",G59=""),"",F59*G59)</f>
        <v/>
      </c>
      <c r="J59" s="14">
        <f>IF(OR(F59="",H59=""),"",F59*H59)</f>
        <v/>
      </c>
      <c r="K59" s="10" t="n"/>
      <c r="L59" s="10" t="n"/>
      <c r="M59" s="15">
        <f>IF(OR(I59="",K59=""),"",I59*K59)</f>
        <v/>
      </c>
      <c r="N59" s="15">
        <f>IF(OR(J59="",L59=""),"",J59*L59)</f>
        <v/>
      </c>
      <c r="O59" s="15">
        <f>IF(OR(M59="",N59=""),"",SUM(M59:N59))</f>
        <v/>
      </c>
      <c r="P59" s="10" t="n"/>
      <c r="Q59" s="10" t="n"/>
      <c r="R59" s="10" t="n"/>
      <c r="S59" s="10" t="n"/>
      <c r="T59" s="15">
        <f>IF($A59="","",IF(COUNT(P59:S59)=0,"",SUM(P59:S59)))</f>
        <v/>
      </c>
      <c r="U59" s="15">
        <f>IF(OR(O59="",T59=""),"",O59-T59)</f>
        <v/>
      </c>
      <c r="V59" s="9" t="n"/>
      <c r="W59" s="15">
        <f>IF(OR(U59="",V59=""),"",IF(U59&gt;0,U59*V59,0))</f>
        <v/>
      </c>
      <c r="X59" s="15">
        <f>IF(OR(U59="",W59=""),"",U59-W59)</f>
        <v/>
      </c>
      <c r="Y59" s="15">
        <f>IF(X59="","",SUM($X$4:X59))</f>
        <v/>
      </c>
      <c r="Z59" s="16">
        <f>IF($A59="","",IFERROR(X59/'Investitionen'!$B$10,0))</f>
        <v/>
      </c>
      <c r="AA59" s="17">
        <f>IF(X59="","",IF(X59&gt;=0,"Profitabel","Verlust"))</f>
        <v/>
      </c>
    </row>
    <row r="60">
      <c r="A60" s="4" t="n"/>
      <c r="B60" s="5" t="n"/>
      <c r="C60" s="5" t="n"/>
      <c r="D60" s="6" t="n"/>
      <c r="E60" s="7" t="n"/>
      <c r="F60" s="8">
        <f>IF(OR($A60="",$D60="",$E60=""),"",D60*E60*(1-0.005)^(A60-2026))</f>
        <v/>
      </c>
      <c r="G60" s="9" t="n"/>
      <c r="H60" s="9" t="n"/>
      <c r="I60" s="8">
        <f>IF(OR(F60="",G60=""),"",F60*G60)</f>
        <v/>
      </c>
      <c r="J60" s="8">
        <f>IF(OR(F60="",H60=""),"",F60*H60)</f>
        <v/>
      </c>
      <c r="K60" s="10" t="n"/>
      <c r="L60" s="10" t="n"/>
      <c r="M60" s="11">
        <f>IF(OR(I60="",K60=""),"",I60*K60)</f>
        <v/>
      </c>
      <c r="N60" s="11">
        <f>IF(OR(J60="",L60=""),"",J60*L60)</f>
        <v/>
      </c>
      <c r="O60" s="11">
        <f>IF(OR(M60="",N60=""),"",SUM(M60:N60))</f>
        <v/>
      </c>
      <c r="P60" s="10" t="n"/>
      <c r="Q60" s="10" t="n"/>
      <c r="R60" s="10" t="n"/>
      <c r="S60" s="10" t="n"/>
      <c r="T60" s="11">
        <f>IF($A60="","",IF(COUNT(P60:S60)=0,"",SUM(P60:S60)))</f>
        <v/>
      </c>
      <c r="U60" s="11">
        <f>IF(OR(O60="",T60=""),"",O60-T60)</f>
        <v/>
      </c>
      <c r="V60" s="9" t="n"/>
      <c r="W60" s="11">
        <f>IF(OR(U60="",V60=""),"",IF(U60&gt;0,U60*V60,0))</f>
        <v/>
      </c>
      <c r="X60" s="11">
        <f>IF(OR(U60="",W60=""),"",U60-W60)</f>
        <v/>
      </c>
      <c r="Y60" s="11">
        <f>IF(X60="","",SUM($X$4:X60))</f>
        <v/>
      </c>
      <c r="Z60" s="12">
        <f>IF($A60="","",IFERROR(X60/'Investitionen'!$B$10,0))</f>
        <v/>
      </c>
      <c r="AA60" s="13">
        <f>IF(X60="","",IF(X60&gt;=0,"Profitabel","Verlust"))</f>
        <v/>
      </c>
    </row>
    <row r="61">
      <c r="A61" s="4" t="n"/>
      <c r="B61" s="5" t="n"/>
      <c r="C61" s="5" t="n"/>
      <c r="D61" s="6" t="n"/>
      <c r="E61" s="7" t="n"/>
      <c r="F61" s="14">
        <f>IF(OR($A61="",$D61="",$E61=""),"",D61*E61*(1-0.005)^(A61-2026))</f>
        <v/>
      </c>
      <c r="G61" s="9" t="n"/>
      <c r="H61" s="9" t="n"/>
      <c r="I61" s="14">
        <f>IF(OR(F61="",G61=""),"",F61*G61)</f>
        <v/>
      </c>
      <c r="J61" s="14">
        <f>IF(OR(F61="",H61=""),"",F61*H61)</f>
        <v/>
      </c>
      <c r="K61" s="10" t="n"/>
      <c r="L61" s="10" t="n"/>
      <c r="M61" s="15">
        <f>IF(OR(I61="",K61=""),"",I61*K61)</f>
        <v/>
      </c>
      <c r="N61" s="15">
        <f>IF(OR(J61="",L61=""),"",J61*L61)</f>
        <v/>
      </c>
      <c r="O61" s="15">
        <f>IF(OR(M61="",N61=""),"",SUM(M61:N61))</f>
        <v/>
      </c>
      <c r="P61" s="10" t="n"/>
      <c r="Q61" s="10" t="n"/>
      <c r="R61" s="10" t="n"/>
      <c r="S61" s="10" t="n"/>
      <c r="T61" s="15">
        <f>IF($A61="","",IF(COUNT(P61:S61)=0,"",SUM(P61:S61)))</f>
        <v/>
      </c>
      <c r="U61" s="15">
        <f>IF(OR(O61="",T61=""),"",O61-T61)</f>
        <v/>
      </c>
      <c r="V61" s="9" t="n"/>
      <c r="W61" s="15">
        <f>IF(OR(U61="",V61=""),"",IF(U61&gt;0,U61*V61,0))</f>
        <v/>
      </c>
      <c r="X61" s="15">
        <f>IF(OR(U61="",W61=""),"",U61-W61)</f>
        <v/>
      </c>
      <c r="Y61" s="15">
        <f>IF(X61="","",SUM($X$4:X61))</f>
        <v/>
      </c>
      <c r="Z61" s="16">
        <f>IF($A61="","",IFERROR(X61/'Investitionen'!$B$10,0))</f>
        <v/>
      </c>
      <c r="AA61" s="17">
        <f>IF(X61="","",IF(X61&gt;=0,"Profitabel","Verlust"))</f>
        <v/>
      </c>
    </row>
    <row r="62">
      <c r="A62" s="4" t="n"/>
      <c r="B62" s="5" t="n"/>
      <c r="C62" s="5" t="n"/>
      <c r="D62" s="6" t="n"/>
      <c r="E62" s="7" t="n"/>
      <c r="F62" s="8">
        <f>IF(OR($A62="",$D62="",$E62=""),"",D62*E62*(1-0.005)^(A62-2026))</f>
        <v/>
      </c>
      <c r="G62" s="9" t="n"/>
      <c r="H62" s="9" t="n"/>
      <c r="I62" s="8">
        <f>IF(OR(F62="",G62=""),"",F62*G62)</f>
        <v/>
      </c>
      <c r="J62" s="8">
        <f>IF(OR(F62="",H62=""),"",F62*H62)</f>
        <v/>
      </c>
      <c r="K62" s="10" t="n"/>
      <c r="L62" s="10" t="n"/>
      <c r="M62" s="11">
        <f>IF(OR(I62="",K62=""),"",I62*K62)</f>
        <v/>
      </c>
      <c r="N62" s="11">
        <f>IF(OR(J62="",L62=""),"",J62*L62)</f>
        <v/>
      </c>
      <c r="O62" s="11">
        <f>IF(OR(M62="",N62=""),"",SUM(M62:N62))</f>
        <v/>
      </c>
      <c r="P62" s="10" t="n"/>
      <c r="Q62" s="10" t="n"/>
      <c r="R62" s="10" t="n"/>
      <c r="S62" s="10" t="n"/>
      <c r="T62" s="11">
        <f>IF($A62="","",IF(COUNT(P62:S62)=0,"",SUM(P62:S62)))</f>
        <v/>
      </c>
      <c r="U62" s="11">
        <f>IF(OR(O62="",T62=""),"",O62-T62)</f>
        <v/>
      </c>
      <c r="V62" s="9" t="n"/>
      <c r="W62" s="11">
        <f>IF(OR(U62="",V62=""),"",IF(U62&gt;0,U62*V62,0))</f>
        <v/>
      </c>
      <c r="X62" s="11">
        <f>IF(OR(U62="",W62=""),"",U62-W62)</f>
        <v/>
      </c>
      <c r="Y62" s="11">
        <f>IF(X62="","",SUM($X$4:X62))</f>
        <v/>
      </c>
      <c r="Z62" s="12">
        <f>IF($A62="","",IFERROR(X62/'Investitionen'!$B$10,0))</f>
        <v/>
      </c>
      <c r="AA62" s="13">
        <f>IF(X62="","",IF(X62&gt;=0,"Profitabel","Verlust"))</f>
        <v/>
      </c>
    </row>
    <row r="63">
      <c r="A63" s="4" t="n"/>
      <c r="B63" s="5" t="n"/>
      <c r="C63" s="5" t="n"/>
      <c r="D63" s="6" t="n"/>
      <c r="E63" s="7" t="n"/>
      <c r="F63" s="14">
        <f>IF(OR($A63="",$D63="",$E63=""),"",D63*E63*(1-0.005)^(A63-2026))</f>
        <v/>
      </c>
      <c r="G63" s="9" t="n"/>
      <c r="H63" s="9" t="n"/>
      <c r="I63" s="14">
        <f>IF(OR(F63="",G63=""),"",F63*G63)</f>
        <v/>
      </c>
      <c r="J63" s="14">
        <f>IF(OR(F63="",H63=""),"",F63*H63)</f>
        <v/>
      </c>
      <c r="K63" s="10" t="n"/>
      <c r="L63" s="10" t="n"/>
      <c r="M63" s="15">
        <f>IF(OR(I63="",K63=""),"",I63*K63)</f>
        <v/>
      </c>
      <c r="N63" s="15">
        <f>IF(OR(J63="",L63=""),"",J63*L63)</f>
        <v/>
      </c>
      <c r="O63" s="15">
        <f>IF(OR(M63="",N63=""),"",SUM(M63:N63))</f>
        <v/>
      </c>
      <c r="P63" s="10" t="n"/>
      <c r="Q63" s="10" t="n"/>
      <c r="R63" s="10" t="n"/>
      <c r="S63" s="10" t="n"/>
      <c r="T63" s="15">
        <f>IF($A63="","",IF(COUNT(P63:S63)=0,"",SUM(P63:S63)))</f>
        <v/>
      </c>
      <c r="U63" s="15">
        <f>IF(OR(O63="",T63=""),"",O63-T63)</f>
        <v/>
      </c>
      <c r="V63" s="9" t="n"/>
      <c r="W63" s="15">
        <f>IF(OR(U63="",V63=""),"",IF(U63&gt;0,U63*V63,0))</f>
        <v/>
      </c>
      <c r="X63" s="15">
        <f>IF(OR(U63="",W63=""),"",U63-W63)</f>
        <v/>
      </c>
      <c r="Y63" s="15">
        <f>IF(X63="","",SUM($X$4:X63))</f>
        <v/>
      </c>
      <c r="Z63" s="16">
        <f>IF($A63="","",IFERROR(X63/'Investitionen'!$B$10,0))</f>
        <v/>
      </c>
      <c r="AA63" s="17">
        <f>IF(X63="","",IF(X63&gt;=0,"Profitabel","Verlust"))</f>
        <v/>
      </c>
    </row>
    <row r="64">
      <c r="A64" s="4" t="n"/>
      <c r="B64" s="5" t="n"/>
      <c r="C64" s="5" t="n"/>
      <c r="D64" s="6" t="n"/>
      <c r="E64" s="7" t="n"/>
      <c r="F64" s="8">
        <f>IF(OR($A64="",$D64="",$E64=""),"",D64*E64*(1-0.005)^(A64-2026))</f>
        <v/>
      </c>
      <c r="G64" s="9" t="n"/>
      <c r="H64" s="9" t="n"/>
      <c r="I64" s="8">
        <f>IF(OR(F64="",G64=""),"",F64*G64)</f>
        <v/>
      </c>
      <c r="J64" s="8">
        <f>IF(OR(F64="",H64=""),"",F64*H64)</f>
        <v/>
      </c>
      <c r="K64" s="10" t="n"/>
      <c r="L64" s="10" t="n"/>
      <c r="M64" s="11">
        <f>IF(OR(I64="",K64=""),"",I64*K64)</f>
        <v/>
      </c>
      <c r="N64" s="11">
        <f>IF(OR(J64="",L64=""),"",J64*L64)</f>
        <v/>
      </c>
      <c r="O64" s="11">
        <f>IF(OR(M64="",N64=""),"",SUM(M64:N64))</f>
        <v/>
      </c>
      <c r="P64" s="10" t="n"/>
      <c r="Q64" s="10" t="n"/>
      <c r="R64" s="10" t="n"/>
      <c r="S64" s="10" t="n"/>
      <c r="T64" s="11">
        <f>IF($A64="","",IF(COUNT(P64:S64)=0,"",SUM(P64:S64)))</f>
        <v/>
      </c>
      <c r="U64" s="11">
        <f>IF(OR(O64="",T64=""),"",O64-T64)</f>
        <v/>
      </c>
      <c r="V64" s="9" t="n"/>
      <c r="W64" s="11">
        <f>IF(OR(U64="",V64=""),"",IF(U64&gt;0,U64*V64,0))</f>
        <v/>
      </c>
      <c r="X64" s="11">
        <f>IF(OR(U64="",W64=""),"",U64-W64)</f>
        <v/>
      </c>
      <c r="Y64" s="11">
        <f>IF(X64="","",SUM($X$4:X64))</f>
        <v/>
      </c>
      <c r="Z64" s="12">
        <f>IF($A64="","",IFERROR(X64/'Investitionen'!$B$10,0))</f>
        <v/>
      </c>
      <c r="AA64" s="13">
        <f>IF(X64="","",IF(X64&gt;=0,"Profitabel","Verlust"))</f>
        <v/>
      </c>
    </row>
    <row r="65">
      <c r="A65" s="4" t="n"/>
      <c r="B65" s="5" t="n"/>
      <c r="C65" s="5" t="n"/>
      <c r="D65" s="6" t="n"/>
      <c r="E65" s="7" t="n"/>
      <c r="F65" s="14">
        <f>IF(OR($A65="",$D65="",$E65=""),"",D65*E65*(1-0.005)^(A65-2026))</f>
        <v/>
      </c>
      <c r="G65" s="9" t="n"/>
      <c r="H65" s="9" t="n"/>
      <c r="I65" s="14">
        <f>IF(OR(F65="",G65=""),"",F65*G65)</f>
        <v/>
      </c>
      <c r="J65" s="14">
        <f>IF(OR(F65="",H65=""),"",F65*H65)</f>
        <v/>
      </c>
      <c r="K65" s="10" t="n"/>
      <c r="L65" s="10" t="n"/>
      <c r="M65" s="15">
        <f>IF(OR(I65="",K65=""),"",I65*K65)</f>
        <v/>
      </c>
      <c r="N65" s="15">
        <f>IF(OR(J65="",L65=""),"",J65*L65)</f>
        <v/>
      </c>
      <c r="O65" s="15">
        <f>IF(OR(M65="",N65=""),"",SUM(M65:N65))</f>
        <v/>
      </c>
      <c r="P65" s="10" t="n"/>
      <c r="Q65" s="10" t="n"/>
      <c r="R65" s="10" t="n"/>
      <c r="S65" s="10" t="n"/>
      <c r="T65" s="15">
        <f>IF($A65="","",IF(COUNT(P65:S65)=0,"",SUM(P65:S65)))</f>
        <v/>
      </c>
      <c r="U65" s="15">
        <f>IF(OR(O65="",T65=""),"",O65-T65)</f>
        <v/>
      </c>
      <c r="V65" s="9" t="n"/>
      <c r="W65" s="15">
        <f>IF(OR(U65="",V65=""),"",IF(U65&gt;0,U65*V65,0))</f>
        <v/>
      </c>
      <c r="X65" s="15">
        <f>IF(OR(U65="",W65=""),"",U65-W65)</f>
        <v/>
      </c>
      <c r="Y65" s="15">
        <f>IF(X65="","",SUM($X$4:X65))</f>
        <v/>
      </c>
      <c r="Z65" s="16">
        <f>IF($A65="","",IFERROR(X65/'Investitionen'!$B$10,0))</f>
        <v/>
      </c>
      <c r="AA65" s="17">
        <f>IF(X65="","",IF(X65&gt;=0,"Profitabel","Verlust"))</f>
        <v/>
      </c>
    </row>
    <row r="66">
      <c r="A66" s="4" t="n"/>
      <c r="B66" s="5" t="n"/>
      <c r="C66" s="5" t="n"/>
      <c r="D66" s="6" t="n"/>
      <c r="E66" s="7" t="n"/>
      <c r="F66" s="8">
        <f>IF(OR($A66="",$D66="",$E66=""),"",D66*E66*(1-0.005)^(A66-2026))</f>
        <v/>
      </c>
      <c r="G66" s="9" t="n"/>
      <c r="H66" s="9" t="n"/>
      <c r="I66" s="8">
        <f>IF(OR(F66="",G66=""),"",F66*G66)</f>
        <v/>
      </c>
      <c r="J66" s="8">
        <f>IF(OR(F66="",H66=""),"",F66*H66)</f>
        <v/>
      </c>
      <c r="K66" s="10" t="n"/>
      <c r="L66" s="10" t="n"/>
      <c r="M66" s="11">
        <f>IF(OR(I66="",K66=""),"",I66*K66)</f>
        <v/>
      </c>
      <c r="N66" s="11">
        <f>IF(OR(J66="",L66=""),"",J66*L66)</f>
        <v/>
      </c>
      <c r="O66" s="11">
        <f>IF(OR(M66="",N66=""),"",SUM(M66:N66))</f>
        <v/>
      </c>
      <c r="P66" s="10" t="n"/>
      <c r="Q66" s="10" t="n"/>
      <c r="R66" s="10" t="n"/>
      <c r="S66" s="10" t="n"/>
      <c r="T66" s="11">
        <f>IF($A66="","",IF(COUNT(P66:S66)=0,"",SUM(P66:S66)))</f>
        <v/>
      </c>
      <c r="U66" s="11">
        <f>IF(OR(O66="",T66=""),"",O66-T66)</f>
        <v/>
      </c>
      <c r="V66" s="9" t="n"/>
      <c r="W66" s="11">
        <f>IF(OR(U66="",V66=""),"",IF(U66&gt;0,U66*V66,0))</f>
        <v/>
      </c>
      <c r="X66" s="11">
        <f>IF(OR(U66="",W66=""),"",U66-W66)</f>
        <v/>
      </c>
      <c r="Y66" s="11">
        <f>IF(X66="","",SUM($X$4:X66))</f>
        <v/>
      </c>
      <c r="Z66" s="12">
        <f>IF($A66="","",IFERROR(X66/'Investitionen'!$B$10,0))</f>
        <v/>
      </c>
      <c r="AA66" s="13">
        <f>IF(X66="","",IF(X66&gt;=0,"Profitabel","Verlust"))</f>
        <v/>
      </c>
    </row>
    <row r="67">
      <c r="A67" s="4" t="n"/>
      <c r="B67" s="5" t="n"/>
      <c r="C67" s="5" t="n"/>
      <c r="D67" s="6" t="n"/>
      <c r="E67" s="7" t="n"/>
      <c r="F67" s="14">
        <f>IF(OR($A67="",$D67="",$E67=""),"",D67*E67*(1-0.005)^(A67-2026))</f>
        <v/>
      </c>
      <c r="G67" s="9" t="n"/>
      <c r="H67" s="9" t="n"/>
      <c r="I67" s="14">
        <f>IF(OR(F67="",G67=""),"",F67*G67)</f>
        <v/>
      </c>
      <c r="J67" s="14">
        <f>IF(OR(F67="",H67=""),"",F67*H67)</f>
        <v/>
      </c>
      <c r="K67" s="10" t="n"/>
      <c r="L67" s="10" t="n"/>
      <c r="M67" s="15">
        <f>IF(OR(I67="",K67=""),"",I67*K67)</f>
        <v/>
      </c>
      <c r="N67" s="15">
        <f>IF(OR(J67="",L67=""),"",J67*L67)</f>
        <v/>
      </c>
      <c r="O67" s="15">
        <f>IF(OR(M67="",N67=""),"",SUM(M67:N67))</f>
        <v/>
      </c>
      <c r="P67" s="10" t="n"/>
      <c r="Q67" s="10" t="n"/>
      <c r="R67" s="10" t="n"/>
      <c r="S67" s="10" t="n"/>
      <c r="T67" s="15">
        <f>IF($A67="","",IF(COUNT(P67:S67)=0,"",SUM(P67:S67)))</f>
        <v/>
      </c>
      <c r="U67" s="15">
        <f>IF(OR(O67="",T67=""),"",O67-T67)</f>
        <v/>
      </c>
      <c r="V67" s="9" t="n"/>
      <c r="W67" s="15">
        <f>IF(OR(U67="",V67=""),"",IF(U67&gt;0,U67*V67,0))</f>
        <v/>
      </c>
      <c r="X67" s="15">
        <f>IF(OR(U67="",W67=""),"",U67-W67)</f>
        <v/>
      </c>
      <c r="Y67" s="15">
        <f>IF(X67="","",SUM($X$4:X67))</f>
        <v/>
      </c>
      <c r="Z67" s="16">
        <f>IF($A67="","",IFERROR(X67/'Investitionen'!$B$10,0))</f>
        <v/>
      </c>
      <c r="AA67" s="17">
        <f>IF(X67="","",IF(X67&gt;=0,"Profitabel","Verlust"))</f>
        <v/>
      </c>
    </row>
    <row r="68">
      <c r="A68" s="4" t="n"/>
      <c r="B68" s="5" t="n"/>
      <c r="C68" s="5" t="n"/>
      <c r="D68" s="6" t="n"/>
      <c r="E68" s="7" t="n"/>
      <c r="F68" s="8">
        <f>IF(OR($A68="",$D68="",$E68=""),"",D68*E68*(1-0.005)^(A68-2026))</f>
        <v/>
      </c>
      <c r="G68" s="9" t="n"/>
      <c r="H68" s="9" t="n"/>
      <c r="I68" s="8">
        <f>IF(OR(F68="",G68=""),"",F68*G68)</f>
        <v/>
      </c>
      <c r="J68" s="8">
        <f>IF(OR(F68="",H68=""),"",F68*H68)</f>
        <v/>
      </c>
      <c r="K68" s="10" t="n"/>
      <c r="L68" s="10" t="n"/>
      <c r="M68" s="11">
        <f>IF(OR(I68="",K68=""),"",I68*K68)</f>
        <v/>
      </c>
      <c r="N68" s="11">
        <f>IF(OR(J68="",L68=""),"",J68*L68)</f>
        <v/>
      </c>
      <c r="O68" s="11">
        <f>IF(OR(M68="",N68=""),"",SUM(M68:N68))</f>
        <v/>
      </c>
      <c r="P68" s="10" t="n"/>
      <c r="Q68" s="10" t="n"/>
      <c r="R68" s="10" t="n"/>
      <c r="S68" s="10" t="n"/>
      <c r="T68" s="11">
        <f>IF($A68="","",IF(COUNT(P68:S68)=0,"",SUM(P68:S68)))</f>
        <v/>
      </c>
      <c r="U68" s="11">
        <f>IF(OR(O68="",T68=""),"",O68-T68)</f>
        <v/>
      </c>
      <c r="V68" s="9" t="n"/>
      <c r="W68" s="11">
        <f>IF(OR(U68="",V68=""),"",IF(U68&gt;0,U68*V68,0))</f>
        <v/>
      </c>
      <c r="X68" s="11">
        <f>IF(OR(U68="",W68=""),"",U68-W68)</f>
        <v/>
      </c>
      <c r="Y68" s="11">
        <f>IF(X68="","",SUM($X$4:X68))</f>
        <v/>
      </c>
      <c r="Z68" s="12">
        <f>IF($A68="","",IFERROR(X68/'Investitionen'!$B$10,0))</f>
        <v/>
      </c>
      <c r="AA68" s="13">
        <f>IF(X68="","",IF(X68&gt;=0,"Profitabel","Verlust"))</f>
        <v/>
      </c>
    </row>
    <row r="69">
      <c r="A69" s="4" t="n"/>
      <c r="B69" s="5" t="n"/>
      <c r="C69" s="5" t="n"/>
      <c r="D69" s="6" t="n"/>
      <c r="E69" s="7" t="n"/>
      <c r="F69" s="14">
        <f>IF(OR($A69="",$D69="",$E69=""),"",D69*E69*(1-0.005)^(A69-2026))</f>
        <v/>
      </c>
      <c r="G69" s="9" t="n"/>
      <c r="H69" s="9" t="n"/>
      <c r="I69" s="14">
        <f>IF(OR(F69="",G69=""),"",F69*G69)</f>
        <v/>
      </c>
      <c r="J69" s="14">
        <f>IF(OR(F69="",H69=""),"",F69*H69)</f>
        <v/>
      </c>
      <c r="K69" s="10" t="n"/>
      <c r="L69" s="10" t="n"/>
      <c r="M69" s="15">
        <f>IF(OR(I69="",K69=""),"",I69*K69)</f>
        <v/>
      </c>
      <c r="N69" s="15">
        <f>IF(OR(J69="",L69=""),"",J69*L69)</f>
        <v/>
      </c>
      <c r="O69" s="15">
        <f>IF(OR(M69="",N69=""),"",SUM(M69:N69))</f>
        <v/>
      </c>
      <c r="P69" s="10" t="n"/>
      <c r="Q69" s="10" t="n"/>
      <c r="R69" s="10" t="n"/>
      <c r="S69" s="10" t="n"/>
      <c r="T69" s="15">
        <f>IF($A69="","",IF(COUNT(P69:S69)=0,"",SUM(P69:S69)))</f>
        <v/>
      </c>
      <c r="U69" s="15">
        <f>IF(OR(O69="",T69=""),"",O69-T69)</f>
        <v/>
      </c>
      <c r="V69" s="9" t="n"/>
      <c r="W69" s="15">
        <f>IF(OR(U69="",V69=""),"",IF(U69&gt;0,U69*V69,0))</f>
        <v/>
      </c>
      <c r="X69" s="15">
        <f>IF(OR(U69="",W69=""),"",U69-W69)</f>
        <v/>
      </c>
      <c r="Y69" s="15">
        <f>IF(X69="","",SUM($X$4:X69))</f>
        <v/>
      </c>
      <c r="Z69" s="16">
        <f>IF($A69="","",IFERROR(X69/'Investitionen'!$B$10,0))</f>
        <v/>
      </c>
      <c r="AA69" s="17">
        <f>IF(X69="","",IF(X69&gt;=0,"Profitabel","Verlust"))</f>
        <v/>
      </c>
    </row>
    <row r="70">
      <c r="A70" s="4" t="n"/>
      <c r="B70" s="5" t="n"/>
      <c r="C70" s="5" t="n"/>
      <c r="D70" s="6" t="n"/>
      <c r="E70" s="7" t="n"/>
      <c r="F70" s="8">
        <f>IF(OR($A70="",$D70="",$E70=""),"",D70*E70*(1-0.005)^(A70-2026))</f>
        <v/>
      </c>
      <c r="G70" s="9" t="n"/>
      <c r="H70" s="9" t="n"/>
      <c r="I70" s="8">
        <f>IF(OR(F70="",G70=""),"",F70*G70)</f>
        <v/>
      </c>
      <c r="J70" s="8">
        <f>IF(OR(F70="",H70=""),"",F70*H70)</f>
        <v/>
      </c>
      <c r="K70" s="10" t="n"/>
      <c r="L70" s="10" t="n"/>
      <c r="M70" s="11">
        <f>IF(OR(I70="",K70=""),"",I70*K70)</f>
        <v/>
      </c>
      <c r="N70" s="11">
        <f>IF(OR(J70="",L70=""),"",J70*L70)</f>
        <v/>
      </c>
      <c r="O70" s="11">
        <f>IF(OR(M70="",N70=""),"",SUM(M70:N70))</f>
        <v/>
      </c>
      <c r="P70" s="10" t="n"/>
      <c r="Q70" s="10" t="n"/>
      <c r="R70" s="10" t="n"/>
      <c r="S70" s="10" t="n"/>
      <c r="T70" s="11">
        <f>IF($A70="","",IF(COUNT(P70:S70)=0,"",SUM(P70:S70)))</f>
        <v/>
      </c>
      <c r="U70" s="11">
        <f>IF(OR(O70="",T70=""),"",O70-T70)</f>
        <v/>
      </c>
      <c r="V70" s="9" t="n"/>
      <c r="W70" s="11">
        <f>IF(OR(U70="",V70=""),"",IF(U70&gt;0,U70*V70,0))</f>
        <v/>
      </c>
      <c r="X70" s="11">
        <f>IF(OR(U70="",W70=""),"",U70-W70)</f>
        <v/>
      </c>
      <c r="Y70" s="11">
        <f>IF(X70="","",SUM($X$4:X70))</f>
        <v/>
      </c>
      <c r="Z70" s="12">
        <f>IF($A70="","",IFERROR(X70/'Investitionen'!$B$10,0))</f>
        <v/>
      </c>
      <c r="AA70" s="13">
        <f>IF(X70="","",IF(X70&gt;=0,"Profitabel","Verlust"))</f>
        <v/>
      </c>
    </row>
    <row r="71">
      <c r="A71" s="4" t="n"/>
      <c r="B71" s="5" t="n"/>
      <c r="C71" s="5" t="n"/>
      <c r="D71" s="6" t="n"/>
      <c r="E71" s="7" t="n"/>
      <c r="F71" s="14">
        <f>IF(OR($A71="",$D71="",$E71=""),"",D71*E71*(1-0.005)^(A71-2026))</f>
        <v/>
      </c>
      <c r="G71" s="9" t="n"/>
      <c r="H71" s="9" t="n"/>
      <c r="I71" s="14">
        <f>IF(OR(F71="",G71=""),"",F71*G71)</f>
        <v/>
      </c>
      <c r="J71" s="14">
        <f>IF(OR(F71="",H71=""),"",F71*H71)</f>
        <v/>
      </c>
      <c r="K71" s="10" t="n"/>
      <c r="L71" s="10" t="n"/>
      <c r="M71" s="15">
        <f>IF(OR(I71="",K71=""),"",I71*K71)</f>
        <v/>
      </c>
      <c r="N71" s="15">
        <f>IF(OR(J71="",L71=""),"",J71*L71)</f>
        <v/>
      </c>
      <c r="O71" s="15">
        <f>IF(OR(M71="",N71=""),"",SUM(M71:N71))</f>
        <v/>
      </c>
      <c r="P71" s="10" t="n"/>
      <c r="Q71" s="10" t="n"/>
      <c r="R71" s="10" t="n"/>
      <c r="S71" s="10" t="n"/>
      <c r="T71" s="15">
        <f>IF($A71="","",IF(COUNT(P71:S71)=0,"",SUM(P71:S71)))</f>
        <v/>
      </c>
      <c r="U71" s="15">
        <f>IF(OR(O71="",T71=""),"",O71-T71)</f>
        <v/>
      </c>
      <c r="V71" s="9" t="n"/>
      <c r="W71" s="15">
        <f>IF(OR(U71="",V71=""),"",IF(U71&gt;0,U71*V71,0))</f>
        <v/>
      </c>
      <c r="X71" s="15">
        <f>IF(OR(U71="",W71=""),"",U71-W71)</f>
        <v/>
      </c>
      <c r="Y71" s="15">
        <f>IF(X71="","",SUM($X$4:X71))</f>
        <v/>
      </c>
      <c r="Z71" s="16">
        <f>IF($A71="","",IFERROR(X71/'Investitionen'!$B$10,0))</f>
        <v/>
      </c>
      <c r="AA71" s="17">
        <f>IF(X71="","",IF(X71&gt;=0,"Profitabel","Verlust"))</f>
        <v/>
      </c>
    </row>
    <row r="72">
      <c r="A72" s="4" t="n"/>
      <c r="B72" s="5" t="n"/>
      <c r="C72" s="5" t="n"/>
      <c r="D72" s="6" t="n"/>
      <c r="E72" s="7" t="n"/>
      <c r="F72" s="8">
        <f>IF(OR($A72="",$D72="",$E72=""),"",D72*E72*(1-0.005)^(A72-2026))</f>
        <v/>
      </c>
      <c r="G72" s="9" t="n"/>
      <c r="H72" s="9" t="n"/>
      <c r="I72" s="8">
        <f>IF(OR(F72="",G72=""),"",F72*G72)</f>
        <v/>
      </c>
      <c r="J72" s="8">
        <f>IF(OR(F72="",H72=""),"",F72*H72)</f>
        <v/>
      </c>
      <c r="K72" s="10" t="n"/>
      <c r="L72" s="10" t="n"/>
      <c r="M72" s="11">
        <f>IF(OR(I72="",K72=""),"",I72*K72)</f>
        <v/>
      </c>
      <c r="N72" s="11">
        <f>IF(OR(J72="",L72=""),"",J72*L72)</f>
        <v/>
      </c>
      <c r="O72" s="11">
        <f>IF(OR(M72="",N72=""),"",SUM(M72:N72))</f>
        <v/>
      </c>
      <c r="P72" s="10" t="n"/>
      <c r="Q72" s="10" t="n"/>
      <c r="R72" s="10" t="n"/>
      <c r="S72" s="10" t="n"/>
      <c r="T72" s="11">
        <f>IF($A72="","",IF(COUNT(P72:S72)=0,"",SUM(P72:S72)))</f>
        <v/>
      </c>
      <c r="U72" s="11">
        <f>IF(OR(O72="",T72=""),"",O72-T72)</f>
        <v/>
      </c>
      <c r="V72" s="9" t="n"/>
      <c r="W72" s="11">
        <f>IF(OR(U72="",V72=""),"",IF(U72&gt;0,U72*V72,0))</f>
        <v/>
      </c>
      <c r="X72" s="11">
        <f>IF(OR(U72="",W72=""),"",U72-W72)</f>
        <v/>
      </c>
      <c r="Y72" s="11">
        <f>IF(X72="","",SUM($X$4:X72))</f>
        <v/>
      </c>
      <c r="Z72" s="12">
        <f>IF($A72="","",IFERROR(X72/'Investitionen'!$B$10,0))</f>
        <v/>
      </c>
      <c r="AA72" s="13">
        <f>IF(X72="","",IF(X72&gt;=0,"Profitabel","Verlust"))</f>
        <v/>
      </c>
    </row>
    <row r="73">
      <c r="A73" s="4" t="n"/>
      <c r="B73" s="5" t="n"/>
      <c r="C73" s="5" t="n"/>
      <c r="D73" s="6" t="n"/>
      <c r="E73" s="7" t="n"/>
      <c r="F73" s="14">
        <f>IF(OR($A73="",$D73="",$E73=""),"",D73*E73*(1-0.005)^(A73-2026))</f>
        <v/>
      </c>
      <c r="G73" s="9" t="n"/>
      <c r="H73" s="9" t="n"/>
      <c r="I73" s="14">
        <f>IF(OR(F73="",G73=""),"",F73*G73)</f>
        <v/>
      </c>
      <c r="J73" s="14">
        <f>IF(OR(F73="",H73=""),"",F73*H73)</f>
        <v/>
      </c>
      <c r="K73" s="10" t="n"/>
      <c r="L73" s="10" t="n"/>
      <c r="M73" s="15">
        <f>IF(OR(I73="",K73=""),"",I73*K73)</f>
        <v/>
      </c>
      <c r="N73" s="15">
        <f>IF(OR(J73="",L73=""),"",J73*L73)</f>
        <v/>
      </c>
      <c r="O73" s="15">
        <f>IF(OR(M73="",N73=""),"",SUM(M73:N73))</f>
        <v/>
      </c>
      <c r="P73" s="10" t="n"/>
      <c r="Q73" s="10" t="n"/>
      <c r="R73" s="10" t="n"/>
      <c r="S73" s="10" t="n"/>
      <c r="T73" s="15">
        <f>IF($A73="","",IF(COUNT(P73:S73)=0,"",SUM(P73:S73)))</f>
        <v/>
      </c>
      <c r="U73" s="15">
        <f>IF(OR(O73="",T73=""),"",O73-T73)</f>
        <v/>
      </c>
      <c r="V73" s="9" t="n"/>
      <c r="W73" s="15">
        <f>IF(OR(U73="",V73=""),"",IF(U73&gt;0,U73*V73,0))</f>
        <v/>
      </c>
      <c r="X73" s="15">
        <f>IF(OR(U73="",W73=""),"",U73-W73)</f>
        <v/>
      </c>
      <c r="Y73" s="15">
        <f>IF(X73="","",SUM($X$4:X73))</f>
        <v/>
      </c>
      <c r="Z73" s="16">
        <f>IF($A73="","",IFERROR(X73/'Investitionen'!$B$10,0))</f>
        <v/>
      </c>
      <c r="AA73" s="17">
        <f>IF(X73="","",IF(X73&gt;=0,"Profitabel","Verlust"))</f>
        <v/>
      </c>
    </row>
    <row r="74">
      <c r="A74" s="4" t="n"/>
      <c r="B74" s="5" t="n"/>
      <c r="C74" s="5" t="n"/>
      <c r="D74" s="6" t="n"/>
      <c r="E74" s="7" t="n"/>
      <c r="F74" s="8">
        <f>IF(OR($A74="",$D74="",$E74=""),"",D74*E74*(1-0.005)^(A74-2026))</f>
        <v/>
      </c>
      <c r="G74" s="9" t="n"/>
      <c r="H74" s="9" t="n"/>
      <c r="I74" s="8">
        <f>IF(OR(F74="",G74=""),"",F74*G74)</f>
        <v/>
      </c>
      <c r="J74" s="8">
        <f>IF(OR(F74="",H74=""),"",F74*H74)</f>
        <v/>
      </c>
      <c r="K74" s="10" t="n"/>
      <c r="L74" s="10" t="n"/>
      <c r="M74" s="11">
        <f>IF(OR(I74="",K74=""),"",I74*K74)</f>
        <v/>
      </c>
      <c r="N74" s="11">
        <f>IF(OR(J74="",L74=""),"",J74*L74)</f>
        <v/>
      </c>
      <c r="O74" s="11">
        <f>IF(OR(M74="",N74=""),"",SUM(M74:N74))</f>
        <v/>
      </c>
      <c r="P74" s="10" t="n"/>
      <c r="Q74" s="10" t="n"/>
      <c r="R74" s="10" t="n"/>
      <c r="S74" s="10" t="n"/>
      <c r="T74" s="11">
        <f>IF($A74="","",IF(COUNT(P74:S74)=0,"",SUM(P74:S74)))</f>
        <v/>
      </c>
      <c r="U74" s="11">
        <f>IF(OR(O74="",T74=""),"",O74-T74)</f>
        <v/>
      </c>
      <c r="V74" s="9" t="n"/>
      <c r="W74" s="11">
        <f>IF(OR(U74="",V74=""),"",IF(U74&gt;0,U74*V74,0))</f>
        <v/>
      </c>
      <c r="X74" s="11">
        <f>IF(OR(U74="",W74=""),"",U74-W74)</f>
        <v/>
      </c>
      <c r="Y74" s="11">
        <f>IF(X74="","",SUM($X$4:X74))</f>
        <v/>
      </c>
      <c r="Z74" s="12">
        <f>IF($A74="","",IFERROR(X74/'Investitionen'!$B$10,0))</f>
        <v/>
      </c>
      <c r="AA74" s="13">
        <f>IF(X74="","",IF(X74&gt;=0,"Profitabel","Verlust"))</f>
        <v/>
      </c>
    </row>
    <row r="75">
      <c r="A75" s="4" t="n"/>
      <c r="B75" s="5" t="n"/>
      <c r="C75" s="5" t="n"/>
      <c r="D75" s="6" t="n"/>
      <c r="E75" s="7" t="n"/>
      <c r="F75" s="14">
        <f>IF(OR($A75="",$D75="",$E75=""),"",D75*E75*(1-0.005)^(A75-2026))</f>
        <v/>
      </c>
      <c r="G75" s="9" t="n"/>
      <c r="H75" s="9" t="n"/>
      <c r="I75" s="14">
        <f>IF(OR(F75="",G75=""),"",F75*G75)</f>
        <v/>
      </c>
      <c r="J75" s="14">
        <f>IF(OR(F75="",H75=""),"",F75*H75)</f>
        <v/>
      </c>
      <c r="K75" s="10" t="n"/>
      <c r="L75" s="10" t="n"/>
      <c r="M75" s="15">
        <f>IF(OR(I75="",K75=""),"",I75*K75)</f>
        <v/>
      </c>
      <c r="N75" s="15">
        <f>IF(OR(J75="",L75=""),"",J75*L75)</f>
        <v/>
      </c>
      <c r="O75" s="15">
        <f>IF(OR(M75="",N75=""),"",SUM(M75:N75))</f>
        <v/>
      </c>
      <c r="P75" s="10" t="n"/>
      <c r="Q75" s="10" t="n"/>
      <c r="R75" s="10" t="n"/>
      <c r="S75" s="10" t="n"/>
      <c r="T75" s="15">
        <f>IF($A75="","",IF(COUNT(P75:S75)=0,"",SUM(P75:S75)))</f>
        <v/>
      </c>
      <c r="U75" s="15">
        <f>IF(OR(O75="",T75=""),"",O75-T75)</f>
        <v/>
      </c>
      <c r="V75" s="9" t="n"/>
      <c r="W75" s="15">
        <f>IF(OR(U75="",V75=""),"",IF(U75&gt;0,U75*V75,0))</f>
        <v/>
      </c>
      <c r="X75" s="15">
        <f>IF(OR(U75="",W75=""),"",U75-W75)</f>
        <v/>
      </c>
      <c r="Y75" s="15">
        <f>IF(X75="","",SUM($X$4:X75))</f>
        <v/>
      </c>
      <c r="Z75" s="16">
        <f>IF($A75="","",IFERROR(X75/'Investitionen'!$B$10,0))</f>
        <v/>
      </c>
      <c r="AA75" s="17">
        <f>IF(X75="","",IF(X75&gt;=0,"Profitabel","Verlust"))</f>
        <v/>
      </c>
    </row>
    <row r="76">
      <c r="A76" s="4" t="n"/>
      <c r="B76" s="5" t="n"/>
      <c r="C76" s="5" t="n"/>
      <c r="D76" s="6" t="n"/>
      <c r="E76" s="7" t="n"/>
      <c r="F76" s="8">
        <f>IF(OR($A76="",$D76="",$E76=""),"",D76*E76*(1-0.005)^(A76-2026))</f>
        <v/>
      </c>
      <c r="G76" s="9" t="n"/>
      <c r="H76" s="9" t="n"/>
      <c r="I76" s="8">
        <f>IF(OR(F76="",G76=""),"",F76*G76)</f>
        <v/>
      </c>
      <c r="J76" s="8">
        <f>IF(OR(F76="",H76=""),"",F76*H76)</f>
        <v/>
      </c>
      <c r="K76" s="10" t="n"/>
      <c r="L76" s="10" t="n"/>
      <c r="M76" s="11">
        <f>IF(OR(I76="",K76=""),"",I76*K76)</f>
        <v/>
      </c>
      <c r="N76" s="11">
        <f>IF(OR(J76="",L76=""),"",J76*L76)</f>
        <v/>
      </c>
      <c r="O76" s="11">
        <f>IF(OR(M76="",N76=""),"",SUM(M76:N76))</f>
        <v/>
      </c>
      <c r="P76" s="10" t="n"/>
      <c r="Q76" s="10" t="n"/>
      <c r="R76" s="10" t="n"/>
      <c r="S76" s="10" t="n"/>
      <c r="T76" s="11">
        <f>IF($A76="","",IF(COUNT(P76:S76)=0,"",SUM(P76:S76)))</f>
        <v/>
      </c>
      <c r="U76" s="11">
        <f>IF(OR(O76="",T76=""),"",O76-T76)</f>
        <v/>
      </c>
      <c r="V76" s="9" t="n"/>
      <c r="W76" s="11">
        <f>IF(OR(U76="",V76=""),"",IF(U76&gt;0,U76*V76,0))</f>
        <v/>
      </c>
      <c r="X76" s="11">
        <f>IF(OR(U76="",W76=""),"",U76-W76)</f>
        <v/>
      </c>
      <c r="Y76" s="11">
        <f>IF(X76="","",SUM($X$4:X76))</f>
        <v/>
      </c>
      <c r="Z76" s="12">
        <f>IF($A76="","",IFERROR(X76/'Investitionen'!$B$10,0))</f>
        <v/>
      </c>
      <c r="AA76" s="13">
        <f>IF(X76="","",IF(X76&gt;=0,"Profitabel","Verlust"))</f>
        <v/>
      </c>
    </row>
    <row r="77">
      <c r="A77" s="4" t="n"/>
      <c r="B77" s="5" t="n"/>
      <c r="C77" s="5" t="n"/>
      <c r="D77" s="6" t="n"/>
      <c r="E77" s="7" t="n"/>
      <c r="F77" s="14">
        <f>IF(OR($A77="",$D77="",$E77=""),"",D77*E77*(1-0.005)^(A77-2026))</f>
        <v/>
      </c>
      <c r="G77" s="9" t="n"/>
      <c r="H77" s="9" t="n"/>
      <c r="I77" s="14">
        <f>IF(OR(F77="",G77=""),"",F77*G77)</f>
        <v/>
      </c>
      <c r="J77" s="14">
        <f>IF(OR(F77="",H77=""),"",F77*H77)</f>
        <v/>
      </c>
      <c r="K77" s="10" t="n"/>
      <c r="L77" s="10" t="n"/>
      <c r="M77" s="15">
        <f>IF(OR(I77="",K77=""),"",I77*K77)</f>
        <v/>
      </c>
      <c r="N77" s="15">
        <f>IF(OR(J77="",L77=""),"",J77*L77)</f>
        <v/>
      </c>
      <c r="O77" s="15">
        <f>IF(OR(M77="",N77=""),"",SUM(M77:N77))</f>
        <v/>
      </c>
      <c r="P77" s="10" t="n"/>
      <c r="Q77" s="10" t="n"/>
      <c r="R77" s="10" t="n"/>
      <c r="S77" s="10" t="n"/>
      <c r="T77" s="15">
        <f>IF($A77="","",IF(COUNT(P77:S77)=0,"",SUM(P77:S77)))</f>
        <v/>
      </c>
      <c r="U77" s="15">
        <f>IF(OR(O77="",T77=""),"",O77-T77)</f>
        <v/>
      </c>
      <c r="V77" s="9" t="n"/>
      <c r="W77" s="15">
        <f>IF(OR(U77="",V77=""),"",IF(U77&gt;0,U77*V77,0))</f>
        <v/>
      </c>
      <c r="X77" s="15">
        <f>IF(OR(U77="",W77=""),"",U77-W77)</f>
        <v/>
      </c>
      <c r="Y77" s="15">
        <f>IF(X77="","",SUM($X$4:X77))</f>
        <v/>
      </c>
      <c r="Z77" s="16">
        <f>IF($A77="","",IFERROR(X77/'Investitionen'!$B$10,0))</f>
        <v/>
      </c>
      <c r="AA77" s="17">
        <f>IF(X77="","",IF(X77&gt;=0,"Profitabel","Verlust"))</f>
        <v/>
      </c>
    </row>
    <row r="78">
      <c r="A78" s="4" t="n"/>
      <c r="B78" s="5" t="n"/>
      <c r="C78" s="5" t="n"/>
      <c r="D78" s="6" t="n"/>
      <c r="E78" s="7" t="n"/>
      <c r="F78" s="8">
        <f>IF(OR($A78="",$D78="",$E78=""),"",D78*E78*(1-0.005)^(A78-2026))</f>
        <v/>
      </c>
      <c r="G78" s="9" t="n"/>
      <c r="H78" s="9" t="n"/>
      <c r="I78" s="8">
        <f>IF(OR(F78="",G78=""),"",F78*G78)</f>
        <v/>
      </c>
      <c r="J78" s="8">
        <f>IF(OR(F78="",H78=""),"",F78*H78)</f>
        <v/>
      </c>
      <c r="K78" s="10" t="n"/>
      <c r="L78" s="10" t="n"/>
      <c r="M78" s="11">
        <f>IF(OR(I78="",K78=""),"",I78*K78)</f>
        <v/>
      </c>
      <c r="N78" s="11">
        <f>IF(OR(J78="",L78=""),"",J78*L78)</f>
        <v/>
      </c>
      <c r="O78" s="11">
        <f>IF(OR(M78="",N78=""),"",SUM(M78:N78))</f>
        <v/>
      </c>
      <c r="P78" s="10" t="n"/>
      <c r="Q78" s="10" t="n"/>
      <c r="R78" s="10" t="n"/>
      <c r="S78" s="10" t="n"/>
      <c r="T78" s="11">
        <f>IF($A78="","",IF(COUNT(P78:S78)=0,"",SUM(P78:S78)))</f>
        <v/>
      </c>
      <c r="U78" s="11">
        <f>IF(OR(O78="",T78=""),"",O78-T78)</f>
        <v/>
      </c>
      <c r="V78" s="9" t="n"/>
      <c r="W78" s="11">
        <f>IF(OR(U78="",V78=""),"",IF(U78&gt;0,U78*V78,0))</f>
        <v/>
      </c>
      <c r="X78" s="11">
        <f>IF(OR(U78="",W78=""),"",U78-W78)</f>
        <v/>
      </c>
      <c r="Y78" s="11">
        <f>IF(X78="","",SUM($X$4:X78))</f>
        <v/>
      </c>
      <c r="Z78" s="12">
        <f>IF($A78="","",IFERROR(X78/'Investitionen'!$B$10,0))</f>
        <v/>
      </c>
      <c r="AA78" s="13">
        <f>IF(X78="","",IF(X78&gt;=0,"Profitabel","Verlust"))</f>
        <v/>
      </c>
    </row>
    <row r="79">
      <c r="A79" s="4" t="n"/>
      <c r="B79" s="5" t="n"/>
      <c r="C79" s="5" t="n"/>
      <c r="D79" s="6" t="n"/>
      <c r="E79" s="7" t="n"/>
      <c r="F79" s="14">
        <f>IF(OR($A79="",$D79="",$E79=""),"",D79*E79*(1-0.005)^(A79-2026))</f>
        <v/>
      </c>
      <c r="G79" s="9" t="n"/>
      <c r="H79" s="9" t="n"/>
      <c r="I79" s="14">
        <f>IF(OR(F79="",G79=""),"",F79*G79)</f>
        <v/>
      </c>
      <c r="J79" s="14">
        <f>IF(OR(F79="",H79=""),"",F79*H79)</f>
        <v/>
      </c>
      <c r="K79" s="10" t="n"/>
      <c r="L79" s="10" t="n"/>
      <c r="M79" s="15">
        <f>IF(OR(I79="",K79=""),"",I79*K79)</f>
        <v/>
      </c>
      <c r="N79" s="15">
        <f>IF(OR(J79="",L79=""),"",J79*L79)</f>
        <v/>
      </c>
      <c r="O79" s="15">
        <f>IF(OR(M79="",N79=""),"",SUM(M79:N79))</f>
        <v/>
      </c>
      <c r="P79" s="10" t="n"/>
      <c r="Q79" s="10" t="n"/>
      <c r="R79" s="10" t="n"/>
      <c r="S79" s="10" t="n"/>
      <c r="T79" s="15">
        <f>IF($A79="","",IF(COUNT(P79:S79)=0,"",SUM(P79:S79)))</f>
        <v/>
      </c>
      <c r="U79" s="15">
        <f>IF(OR(O79="",T79=""),"",O79-T79)</f>
        <v/>
      </c>
      <c r="V79" s="9" t="n"/>
      <c r="W79" s="15">
        <f>IF(OR(U79="",V79=""),"",IF(U79&gt;0,U79*V79,0))</f>
        <v/>
      </c>
      <c r="X79" s="15">
        <f>IF(OR(U79="",W79=""),"",U79-W79)</f>
        <v/>
      </c>
      <c r="Y79" s="15">
        <f>IF(X79="","",SUM($X$4:X79))</f>
        <v/>
      </c>
      <c r="Z79" s="16">
        <f>IF($A79="","",IFERROR(X79/'Investitionen'!$B$10,0))</f>
        <v/>
      </c>
      <c r="AA79" s="17">
        <f>IF(X79="","",IF(X79&gt;=0,"Profitabel","Verlust"))</f>
        <v/>
      </c>
    </row>
    <row r="80">
      <c r="A80" s="4" t="n"/>
      <c r="B80" s="5" t="n"/>
      <c r="C80" s="5" t="n"/>
      <c r="D80" s="6" t="n"/>
      <c r="E80" s="7" t="n"/>
      <c r="F80" s="8">
        <f>IF(OR($A80="",$D80="",$E80=""),"",D80*E80*(1-0.005)^(A80-2026))</f>
        <v/>
      </c>
      <c r="G80" s="9" t="n"/>
      <c r="H80" s="9" t="n"/>
      <c r="I80" s="8">
        <f>IF(OR(F80="",G80=""),"",F80*G80)</f>
        <v/>
      </c>
      <c r="J80" s="8">
        <f>IF(OR(F80="",H80=""),"",F80*H80)</f>
        <v/>
      </c>
      <c r="K80" s="10" t="n"/>
      <c r="L80" s="10" t="n"/>
      <c r="M80" s="11">
        <f>IF(OR(I80="",K80=""),"",I80*K80)</f>
        <v/>
      </c>
      <c r="N80" s="11">
        <f>IF(OR(J80="",L80=""),"",J80*L80)</f>
        <v/>
      </c>
      <c r="O80" s="11">
        <f>IF(OR(M80="",N80=""),"",SUM(M80:N80))</f>
        <v/>
      </c>
      <c r="P80" s="10" t="n"/>
      <c r="Q80" s="10" t="n"/>
      <c r="R80" s="10" t="n"/>
      <c r="S80" s="10" t="n"/>
      <c r="T80" s="11">
        <f>IF($A80="","",IF(COUNT(P80:S80)=0,"",SUM(P80:S80)))</f>
        <v/>
      </c>
      <c r="U80" s="11">
        <f>IF(OR(O80="",T80=""),"",O80-T80)</f>
        <v/>
      </c>
      <c r="V80" s="9" t="n"/>
      <c r="W80" s="11">
        <f>IF(OR(U80="",V80=""),"",IF(U80&gt;0,U80*V80,0))</f>
        <v/>
      </c>
      <c r="X80" s="11">
        <f>IF(OR(U80="",W80=""),"",U80-W80)</f>
        <v/>
      </c>
      <c r="Y80" s="11">
        <f>IF(X80="","",SUM($X$4:X80))</f>
        <v/>
      </c>
      <c r="Z80" s="12">
        <f>IF($A80="","",IFERROR(X80/'Investitionen'!$B$10,0))</f>
        <v/>
      </c>
      <c r="AA80" s="13">
        <f>IF(X80="","",IF(X80&gt;=0,"Profitabel","Verlust"))</f>
        <v/>
      </c>
    </row>
    <row r="81">
      <c r="A81" s="4" t="n"/>
      <c r="B81" s="5" t="n"/>
      <c r="C81" s="5" t="n"/>
      <c r="D81" s="6" t="n"/>
      <c r="E81" s="7" t="n"/>
      <c r="F81" s="14">
        <f>IF(OR($A81="",$D81="",$E81=""),"",D81*E81*(1-0.005)^(A81-2026))</f>
        <v/>
      </c>
      <c r="G81" s="9" t="n"/>
      <c r="H81" s="9" t="n"/>
      <c r="I81" s="14">
        <f>IF(OR(F81="",G81=""),"",F81*G81)</f>
        <v/>
      </c>
      <c r="J81" s="14">
        <f>IF(OR(F81="",H81=""),"",F81*H81)</f>
        <v/>
      </c>
      <c r="K81" s="10" t="n"/>
      <c r="L81" s="10" t="n"/>
      <c r="M81" s="15">
        <f>IF(OR(I81="",K81=""),"",I81*K81)</f>
        <v/>
      </c>
      <c r="N81" s="15">
        <f>IF(OR(J81="",L81=""),"",J81*L81)</f>
        <v/>
      </c>
      <c r="O81" s="15">
        <f>IF(OR(M81="",N81=""),"",SUM(M81:N81))</f>
        <v/>
      </c>
      <c r="P81" s="10" t="n"/>
      <c r="Q81" s="10" t="n"/>
      <c r="R81" s="10" t="n"/>
      <c r="S81" s="10" t="n"/>
      <c r="T81" s="15">
        <f>IF($A81="","",IF(COUNT(P81:S81)=0,"",SUM(P81:S81)))</f>
        <v/>
      </c>
      <c r="U81" s="15">
        <f>IF(OR(O81="",T81=""),"",O81-T81)</f>
        <v/>
      </c>
      <c r="V81" s="9" t="n"/>
      <c r="W81" s="15">
        <f>IF(OR(U81="",V81=""),"",IF(U81&gt;0,U81*V81,0))</f>
        <v/>
      </c>
      <c r="X81" s="15">
        <f>IF(OR(U81="",W81=""),"",U81-W81)</f>
        <v/>
      </c>
      <c r="Y81" s="15">
        <f>IF(X81="","",SUM($X$4:X81))</f>
        <v/>
      </c>
      <c r="Z81" s="16">
        <f>IF($A81="","",IFERROR(X81/'Investitionen'!$B$10,0))</f>
        <v/>
      </c>
      <c r="AA81" s="17">
        <f>IF(X81="","",IF(X81&gt;=0,"Profitabel","Verlust"))</f>
        <v/>
      </c>
    </row>
    <row r="82">
      <c r="A82" s="4" t="n"/>
      <c r="B82" s="5" t="n"/>
      <c r="C82" s="5" t="n"/>
      <c r="D82" s="6" t="n"/>
      <c r="E82" s="7" t="n"/>
      <c r="F82" s="8">
        <f>IF(OR($A82="",$D82="",$E82=""),"",D82*E82*(1-0.005)^(A82-2026))</f>
        <v/>
      </c>
      <c r="G82" s="9" t="n"/>
      <c r="H82" s="9" t="n"/>
      <c r="I82" s="8">
        <f>IF(OR(F82="",G82=""),"",F82*G82)</f>
        <v/>
      </c>
      <c r="J82" s="8">
        <f>IF(OR(F82="",H82=""),"",F82*H82)</f>
        <v/>
      </c>
      <c r="K82" s="10" t="n"/>
      <c r="L82" s="10" t="n"/>
      <c r="M82" s="11">
        <f>IF(OR(I82="",K82=""),"",I82*K82)</f>
        <v/>
      </c>
      <c r="N82" s="11">
        <f>IF(OR(J82="",L82=""),"",J82*L82)</f>
        <v/>
      </c>
      <c r="O82" s="11">
        <f>IF(OR(M82="",N82=""),"",SUM(M82:N82))</f>
        <v/>
      </c>
      <c r="P82" s="10" t="n"/>
      <c r="Q82" s="10" t="n"/>
      <c r="R82" s="10" t="n"/>
      <c r="S82" s="10" t="n"/>
      <c r="T82" s="11">
        <f>IF($A82="","",IF(COUNT(P82:S82)=0,"",SUM(P82:S82)))</f>
        <v/>
      </c>
      <c r="U82" s="11">
        <f>IF(OR(O82="",T82=""),"",O82-T82)</f>
        <v/>
      </c>
      <c r="V82" s="9" t="n"/>
      <c r="W82" s="11">
        <f>IF(OR(U82="",V82=""),"",IF(U82&gt;0,U82*V82,0))</f>
        <v/>
      </c>
      <c r="X82" s="11">
        <f>IF(OR(U82="",W82=""),"",U82-W82)</f>
        <v/>
      </c>
      <c r="Y82" s="11">
        <f>IF(X82="","",SUM($X$4:X82))</f>
        <v/>
      </c>
      <c r="Z82" s="12">
        <f>IF($A82="","",IFERROR(X82/'Investitionen'!$B$10,0))</f>
        <v/>
      </c>
      <c r="AA82" s="13">
        <f>IF(X82="","",IF(X82&gt;=0,"Profitabel","Verlust"))</f>
        <v/>
      </c>
    </row>
    <row r="83">
      <c r="A83" s="4" t="n"/>
      <c r="B83" s="5" t="n"/>
      <c r="C83" s="5" t="n"/>
      <c r="D83" s="6" t="n"/>
      <c r="E83" s="7" t="n"/>
      <c r="F83" s="14">
        <f>IF(OR($A83="",$D83="",$E83=""),"",D83*E83*(1-0.005)^(A83-2026))</f>
        <v/>
      </c>
      <c r="G83" s="9" t="n"/>
      <c r="H83" s="9" t="n"/>
      <c r="I83" s="14">
        <f>IF(OR(F83="",G83=""),"",F83*G83)</f>
        <v/>
      </c>
      <c r="J83" s="14">
        <f>IF(OR(F83="",H83=""),"",F83*H83)</f>
        <v/>
      </c>
      <c r="K83" s="10" t="n"/>
      <c r="L83" s="10" t="n"/>
      <c r="M83" s="15">
        <f>IF(OR(I83="",K83=""),"",I83*K83)</f>
        <v/>
      </c>
      <c r="N83" s="15">
        <f>IF(OR(J83="",L83=""),"",J83*L83)</f>
        <v/>
      </c>
      <c r="O83" s="15">
        <f>IF(OR(M83="",N83=""),"",SUM(M83:N83))</f>
        <v/>
      </c>
      <c r="P83" s="10" t="n"/>
      <c r="Q83" s="10" t="n"/>
      <c r="R83" s="10" t="n"/>
      <c r="S83" s="10" t="n"/>
      <c r="T83" s="15">
        <f>IF($A83="","",IF(COUNT(P83:S83)=0,"",SUM(P83:S83)))</f>
        <v/>
      </c>
      <c r="U83" s="15">
        <f>IF(OR(O83="",T83=""),"",O83-T83)</f>
        <v/>
      </c>
      <c r="V83" s="9" t="n"/>
      <c r="W83" s="15">
        <f>IF(OR(U83="",V83=""),"",IF(U83&gt;0,U83*V83,0))</f>
        <v/>
      </c>
      <c r="X83" s="15">
        <f>IF(OR(U83="",W83=""),"",U83-W83)</f>
        <v/>
      </c>
      <c r="Y83" s="15">
        <f>IF(X83="","",SUM($X$4:X83))</f>
        <v/>
      </c>
      <c r="Z83" s="16">
        <f>IF($A83="","",IFERROR(X83/'Investitionen'!$B$10,0))</f>
        <v/>
      </c>
      <c r="AA83" s="17">
        <f>IF(X83="","",IF(X83&gt;=0,"Profitabel","Verlust"))</f>
        <v/>
      </c>
    </row>
    <row r="84">
      <c r="A84" s="4" t="n"/>
      <c r="B84" s="5" t="n"/>
      <c r="C84" s="5" t="n"/>
      <c r="D84" s="6" t="n"/>
      <c r="E84" s="7" t="n"/>
      <c r="F84" s="8">
        <f>IF(OR($A84="",$D84="",$E84=""),"",D84*E84*(1-0.005)^(A84-2026))</f>
        <v/>
      </c>
      <c r="G84" s="9" t="n"/>
      <c r="H84" s="9" t="n"/>
      <c r="I84" s="8">
        <f>IF(OR(F84="",G84=""),"",F84*G84)</f>
        <v/>
      </c>
      <c r="J84" s="8">
        <f>IF(OR(F84="",H84=""),"",F84*H84)</f>
        <v/>
      </c>
      <c r="K84" s="10" t="n"/>
      <c r="L84" s="10" t="n"/>
      <c r="M84" s="11">
        <f>IF(OR(I84="",K84=""),"",I84*K84)</f>
        <v/>
      </c>
      <c r="N84" s="11">
        <f>IF(OR(J84="",L84=""),"",J84*L84)</f>
        <v/>
      </c>
      <c r="O84" s="11">
        <f>IF(OR(M84="",N84=""),"",SUM(M84:N84))</f>
        <v/>
      </c>
      <c r="P84" s="10" t="n"/>
      <c r="Q84" s="10" t="n"/>
      <c r="R84" s="10" t="n"/>
      <c r="S84" s="10" t="n"/>
      <c r="T84" s="11">
        <f>IF($A84="","",IF(COUNT(P84:S84)=0,"",SUM(P84:S84)))</f>
        <v/>
      </c>
      <c r="U84" s="11">
        <f>IF(OR(O84="",T84=""),"",O84-T84)</f>
        <v/>
      </c>
      <c r="V84" s="9" t="n"/>
      <c r="W84" s="11">
        <f>IF(OR(U84="",V84=""),"",IF(U84&gt;0,U84*V84,0))</f>
        <v/>
      </c>
      <c r="X84" s="11">
        <f>IF(OR(U84="",W84=""),"",U84-W84)</f>
        <v/>
      </c>
      <c r="Y84" s="11">
        <f>IF(X84="","",SUM($X$4:X84))</f>
        <v/>
      </c>
      <c r="Z84" s="12">
        <f>IF($A84="","",IFERROR(X84/'Investitionen'!$B$10,0))</f>
        <v/>
      </c>
      <c r="AA84" s="13">
        <f>IF(X84="","",IF(X84&gt;=0,"Profitabel","Verlust"))</f>
        <v/>
      </c>
    </row>
    <row r="85">
      <c r="A85" s="4" t="n"/>
      <c r="B85" s="5" t="n"/>
      <c r="C85" s="5" t="n"/>
      <c r="D85" s="6" t="n"/>
      <c r="E85" s="7" t="n"/>
      <c r="F85" s="14">
        <f>IF(OR($A85="",$D85="",$E85=""),"",D85*E85*(1-0.005)^(A85-2026))</f>
        <v/>
      </c>
      <c r="G85" s="9" t="n"/>
      <c r="H85" s="9" t="n"/>
      <c r="I85" s="14">
        <f>IF(OR(F85="",G85=""),"",F85*G85)</f>
        <v/>
      </c>
      <c r="J85" s="14">
        <f>IF(OR(F85="",H85=""),"",F85*H85)</f>
        <v/>
      </c>
      <c r="K85" s="10" t="n"/>
      <c r="L85" s="10" t="n"/>
      <c r="M85" s="15">
        <f>IF(OR(I85="",K85=""),"",I85*K85)</f>
        <v/>
      </c>
      <c r="N85" s="15">
        <f>IF(OR(J85="",L85=""),"",J85*L85)</f>
        <v/>
      </c>
      <c r="O85" s="15">
        <f>IF(OR(M85="",N85=""),"",SUM(M85:N85))</f>
        <v/>
      </c>
      <c r="P85" s="10" t="n"/>
      <c r="Q85" s="10" t="n"/>
      <c r="R85" s="10" t="n"/>
      <c r="S85" s="10" t="n"/>
      <c r="T85" s="15">
        <f>IF($A85="","",IF(COUNT(P85:S85)=0,"",SUM(P85:S85)))</f>
        <v/>
      </c>
      <c r="U85" s="15">
        <f>IF(OR(O85="",T85=""),"",O85-T85)</f>
        <v/>
      </c>
      <c r="V85" s="9" t="n"/>
      <c r="W85" s="15">
        <f>IF(OR(U85="",V85=""),"",IF(U85&gt;0,U85*V85,0))</f>
        <v/>
      </c>
      <c r="X85" s="15">
        <f>IF(OR(U85="",W85=""),"",U85-W85)</f>
        <v/>
      </c>
      <c r="Y85" s="15">
        <f>IF(X85="","",SUM($X$4:X85))</f>
        <v/>
      </c>
      <c r="Z85" s="16">
        <f>IF($A85="","",IFERROR(X85/'Investitionen'!$B$10,0))</f>
        <v/>
      </c>
      <c r="AA85" s="17">
        <f>IF(X85="","",IF(X85&gt;=0,"Profitabel","Verlust"))</f>
        <v/>
      </c>
    </row>
    <row r="86">
      <c r="A86" s="4" t="n"/>
      <c r="B86" s="5" t="n"/>
      <c r="C86" s="5" t="n"/>
      <c r="D86" s="6" t="n"/>
      <c r="E86" s="7" t="n"/>
      <c r="F86" s="8">
        <f>IF(OR($A86="",$D86="",$E86=""),"",D86*E86*(1-0.005)^(A86-2026))</f>
        <v/>
      </c>
      <c r="G86" s="9" t="n"/>
      <c r="H86" s="9" t="n"/>
      <c r="I86" s="8">
        <f>IF(OR(F86="",G86=""),"",F86*G86)</f>
        <v/>
      </c>
      <c r="J86" s="8">
        <f>IF(OR(F86="",H86=""),"",F86*H86)</f>
        <v/>
      </c>
      <c r="K86" s="10" t="n"/>
      <c r="L86" s="10" t="n"/>
      <c r="M86" s="11">
        <f>IF(OR(I86="",K86=""),"",I86*K86)</f>
        <v/>
      </c>
      <c r="N86" s="11">
        <f>IF(OR(J86="",L86=""),"",J86*L86)</f>
        <v/>
      </c>
      <c r="O86" s="11">
        <f>IF(OR(M86="",N86=""),"",SUM(M86:N86))</f>
        <v/>
      </c>
      <c r="P86" s="10" t="n"/>
      <c r="Q86" s="10" t="n"/>
      <c r="R86" s="10" t="n"/>
      <c r="S86" s="10" t="n"/>
      <c r="T86" s="11">
        <f>IF($A86="","",IF(COUNT(P86:S86)=0,"",SUM(P86:S86)))</f>
        <v/>
      </c>
      <c r="U86" s="11">
        <f>IF(OR(O86="",T86=""),"",O86-T86)</f>
        <v/>
      </c>
      <c r="V86" s="9" t="n"/>
      <c r="W86" s="11">
        <f>IF(OR(U86="",V86=""),"",IF(U86&gt;0,U86*V86,0))</f>
        <v/>
      </c>
      <c r="X86" s="11">
        <f>IF(OR(U86="",W86=""),"",U86-W86)</f>
        <v/>
      </c>
      <c r="Y86" s="11">
        <f>IF(X86="","",SUM($X$4:X86))</f>
        <v/>
      </c>
      <c r="Z86" s="12">
        <f>IF($A86="","",IFERROR(X86/'Investitionen'!$B$10,0))</f>
        <v/>
      </c>
      <c r="AA86" s="13">
        <f>IF(X86="","",IF(X86&gt;=0,"Profitabel","Verlust"))</f>
        <v/>
      </c>
    </row>
    <row r="87">
      <c r="A87" s="4" t="n"/>
      <c r="B87" s="5" t="n"/>
      <c r="C87" s="5" t="n"/>
      <c r="D87" s="6" t="n"/>
      <c r="E87" s="7" t="n"/>
      <c r="F87" s="14">
        <f>IF(OR($A87="",$D87="",$E87=""),"",D87*E87*(1-0.005)^(A87-2026))</f>
        <v/>
      </c>
      <c r="G87" s="9" t="n"/>
      <c r="H87" s="9" t="n"/>
      <c r="I87" s="14">
        <f>IF(OR(F87="",G87=""),"",F87*G87)</f>
        <v/>
      </c>
      <c r="J87" s="14">
        <f>IF(OR(F87="",H87=""),"",F87*H87)</f>
        <v/>
      </c>
      <c r="K87" s="10" t="n"/>
      <c r="L87" s="10" t="n"/>
      <c r="M87" s="15">
        <f>IF(OR(I87="",K87=""),"",I87*K87)</f>
        <v/>
      </c>
      <c r="N87" s="15">
        <f>IF(OR(J87="",L87=""),"",J87*L87)</f>
        <v/>
      </c>
      <c r="O87" s="15">
        <f>IF(OR(M87="",N87=""),"",SUM(M87:N87))</f>
        <v/>
      </c>
      <c r="P87" s="10" t="n"/>
      <c r="Q87" s="10" t="n"/>
      <c r="R87" s="10" t="n"/>
      <c r="S87" s="10" t="n"/>
      <c r="T87" s="15">
        <f>IF($A87="","",IF(COUNT(P87:S87)=0,"",SUM(P87:S87)))</f>
        <v/>
      </c>
      <c r="U87" s="15">
        <f>IF(OR(O87="",T87=""),"",O87-T87)</f>
        <v/>
      </c>
      <c r="V87" s="9" t="n"/>
      <c r="W87" s="15">
        <f>IF(OR(U87="",V87=""),"",IF(U87&gt;0,U87*V87,0))</f>
        <v/>
      </c>
      <c r="X87" s="15">
        <f>IF(OR(U87="",W87=""),"",U87-W87)</f>
        <v/>
      </c>
      <c r="Y87" s="15">
        <f>IF(X87="","",SUM($X$4:X87))</f>
        <v/>
      </c>
      <c r="Z87" s="16">
        <f>IF($A87="","",IFERROR(X87/'Investitionen'!$B$10,0))</f>
        <v/>
      </c>
      <c r="AA87" s="17">
        <f>IF(X87="","",IF(X87&gt;=0,"Profitabel","Verlust"))</f>
        <v/>
      </c>
    </row>
    <row r="88">
      <c r="A88" s="4" t="n"/>
      <c r="B88" s="5" t="n"/>
      <c r="C88" s="5" t="n"/>
      <c r="D88" s="6" t="n"/>
      <c r="E88" s="7" t="n"/>
      <c r="F88" s="8">
        <f>IF(OR($A88="",$D88="",$E88=""),"",D88*E88*(1-0.005)^(A88-2026))</f>
        <v/>
      </c>
      <c r="G88" s="9" t="n"/>
      <c r="H88" s="9" t="n"/>
      <c r="I88" s="8">
        <f>IF(OR(F88="",G88=""),"",F88*G88)</f>
        <v/>
      </c>
      <c r="J88" s="8">
        <f>IF(OR(F88="",H88=""),"",F88*H88)</f>
        <v/>
      </c>
      <c r="K88" s="10" t="n"/>
      <c r="L88" s="10" t="n"/>
      <c r="M88" s="11">
        <f>IF(OR(I88="",K88=""),"",I88*K88)</f>
        <v/>
      </c>
      <c r="N88" s="11">
        <f>IF(OR(J88="",L88=""),"",J88*L88)</f>
        <v/>
      </c>
      <c r="O88" s="11">
        <f>IF(OR(M88="",N88=""),"",SUM(M88:N88))</f>
        <v/>
      </c>
      <c r="P88" s="10" t="n"/>
      <c r="Q88" s="10" t="n"/>
      <c r="R88" s="10" t="n"/>
      <c r="S88" s="10" t="n"/>
      <c r="T88" s="11">
        <f>IF($A88="","",IF(COUNT(P88:S88)=0,"",SUM(P88:S88)))</f>
        <v/>
      </c>
      <c r="U88" s="11">
        <f>IF(OR(O88="",T88=""),"",O88-T88)</f>
        <v/>
      </c>
      <c r="V88" s="9" t="n"/>
      <c r="W88" s="11">
        <f>IF(OR(U88="",V88=""),"",IF(U88&gt;0,U88*V88,0))</f>
        <v/>
      </c>
      <c r="X88" s="11">
        <f>IF(OR(U88="",W88=""),"",U88-W88)</f>
        <v/>
      </c>
      <c r="Y88" s="11">
        <f>IF(X88="","",SUM($X$4:X88))</f>
        <v/>
      </c>
      <c r="Z88" s="12">
        <f>IF($A88="","",IFERROR(X88/'Investitionen'!$B$10,0))</f>
        <v/>
      </c>
      <c r="AA88" s="13">
        <f>IF(X88="","",IF(X88&gt;=0,"Profitabel","Verlust"))</f>
        <v/>
      </c>
    </row>
    <row r="89">
      <c r="A89" s="4" t="n"/>
      <c r="B89" s="5" t="n"/>
      <c r="C89" s="5" t="n"/>
      <c r="D89" s="6" t="n"/>
      <c r="E89" s="7" t="n"/>
      <c r="F89" s="14">
        <f>IF(OR($A89="",$D89="",$E89=""),"",D89*E89*(1-0.005)^(A89-2026))</f>
        <v/>
      </c>
      <c r="G89" s="9" t="n"/>
      <c r="H89" s="9" t="n"/>
      <c r="I89" s="14">
        <f>IF(OR(F89="",G89=""),"",F89*G89)</f>
        <v/>
      </c>
      <c r="J89" s="14">
        <f>IF(OR(F89="",H89=""),"",F89*H89)</f>
        <v/>
      </c>
      <c r="K89" s="10" t="n"/>
      <c r="L89" s="10" t="n"/>
      <c r="M89" s="15">
        <f>IF(OR(I89="",K89=""),"",I89*K89)</f>
        <v/>
      </c>
      <c r="N89" s="15">
        <f>IF(OR(J89="",L89=""),"",J89*L89)</f>
        <v/>
      </c>
      <c r="O89" s="15">
        <f>IF(OR(M89="",N89=""),"",SUM(M89:N89))</f>
        <v/>
      </c>
      <c r="P89" s="10" t="n"/>
      <c r="Q89" s="10" t="n"/>
      <c r="R89" s="10" t="n"/>
      <c r="S89" s="10" t="n"/>
      <c r="T89" s="15">
        <f>IF($A89="","",IF(COUNT(P89:S89)=0,"",SUM(P89:S89)))</f>
        <v/>
      </c>
      <c r="U89" s="15">
        <f>IF(OR(O89="",T89=""),"",O89-T89)</f>
        <v/>
      </c>
      <c r="V89" s="9" t="n"/>
      <c r="W89" s="15">
        <f>IF(OR(U89="",V89=""),"",IF(U89&gt;0,U89*V89,0))</f>
        <v/>
      </c>
      <c r="X89" s="15">
        <f>IF(OR(U89="",W89=""),"",U89-W89)</f>
        <v/>
      </c>
      <c r="Y89" s="15">
        <f>IF(X89="","",SUM($X$4:X89))</f>
        <v/>
      </c>
      <c r="Z89" s="16">
        <f>IF($A89="","",IFERROR(X89/'Investitionen'!$B$10,0))</f>
        <v/>
      </c>
      <c r="AA89" s="17">
        <f>IF(X89="","",IF(X89&gt;=0,"Profitabel","Verlust"))</f>
        <v/>
      </c>
    </row>
    <row r="90">
      <c r="A90" s="4" t="n"/>
      <c r="B90" s="5" t="n"/>
      <c r="C90" s="5" t="n"/>
      <c r="D90" s="6" t="n"/>
      <c r="E90" s="7" t="n"/>
      <c r="F90" s="8">
        <f>IF(OR($A90="",$D90="",$E90=""),"",D90*E90*(1-0.005)^(A90-2026))</f>
        <v/>
      </c>
      <c r="G90" s="9" t="n"/>
      <c r="H90" s="9" t="n"/>
      <c r="I90" s="8">
        <f>IF(OR(F90="",G90=""),"",F90*G90)</f>
        <v/>
      </c>
      <c r="J90" s="8">
        <f>IF(OR(F90="",H90=""),"",F90*H90)</f>
        <v/>
      </c>
      <c r="K90" s="10" t="n"/>
      <c r="L90" s="10" t="n"/>
      <c r="M90" s="11">
        <f>IF(OR(I90="",K90=""),"",I90*K90)</f>
        <v/>
      </c>
      <c r="N90" s="11">
        <f>IF(OR(J90="",L90=""),"",J90*L90)</f>
        <v/>
      </c>
      <c r="O90" s="11">
        <f>IF(OR(M90="",N90=""),"",SUM(M90:N90))</f>
        <v/>
      </c>
      <c r="P90" s="10" t="n"/>
      <c r="Q90" s="10" t="n"/>
      <c r="R90" s="10" t="n"/>
      <c r="S90" s="10" t="n"/>
      <c r="T90" s="11">
        <f>IF($A90="","",IF(COUNT(P90:S90)=0,"",SUM(P90:S90)))</f>
        <v/>
      </c>
      <c r="U90" s="11">
        <f>IF(OR(O90="",T90=""),"",O90-T90)</f>
        <v/>
      </c>
      <c r="V90" s="9" t="n"/>
      <c r="W90" s="11">
        <f>IF(OR(U90="",V90=""),"",IF(U90&gt;0,U90*V90,0))</f>
        <v/>
      </c>
      <c r="X90" s="11">
        <f>IF(OR(U90="",W90=""),"",U90-W90)</f>
        <v/>
      </c>
      <c r="Y90" s="11">
        <f>IF(X90="","",SUM($X$4:X90))</f>
        <v/>
      </c>
      <c r="Z90" s="12">
        <f>IF($A90="","",IFERROR(X90/'Investitionen'!$B$10,0))</f>
        <v/>
      </c>
      <c r="AA90" s="13">
        <f>IF(X90="","",IF(X90&gt;=0,"Profitabel","Verlust"))</f>
        <v/>
      </c>
    </row>
    <row r="91">
      <c r="A91" s="4" t="n"/>
      <c r="B91" s="5" t="n"/>
      <c r="C91" s="5" t="n"/>
      <c r="D91" s="6" t="n"/>
      <c r="E91" s="7" t="n"/>
      <c r="F91" s="14">
        <f>IF(OR($A91="",$D91="",$E91=""),"",D91*E91*(1-0.005)^(A91-2026))</f>
        <v/>
      </c>
      <c r="G91" s="9" t="n"/>
      <c r="H91" s="9" t="n"/>
      <c r="I91" s="14">
        <f>IF(OR(F91="",G91=""),"",F91*G91)</f>
        <v/>
      </c>
      <c r="J91" s="14">
        <f>IF(OR(F91="",H91=""),"",F91*H91)</f>
        <v/>
      </c>
      <c r="K91" s="10" t="n"/>
      <c r="L91" s="10" t="n"/>
      <c r="M91" s="15">
        <f>IF(OR(I91="",K91=""),"",I91*K91)</f>
        <v/>
      </c>
      <c r="N91" s="15">
        <f>IF(OR(J91="",L91=""),"",J91*L91)</f>
        <v/>
      </c>
      <c r="O91" s="15">
        <f>IF(OR(M91="",N91=""),"",SUM(M91:N91))</f>
        <v/>
      </c>
      <c r="P91" s="10" t="n"/>
      <c r="Q91" s="10" t="n"/>
      <c r="R91" s="10" t="n"/>
      <c r="S91" s="10" t="n"/>
      <c r="T91" s="15">
        <f>IF($A91="","",IF(COUNT(P91:S91)=0,"",SUM(P91:S91)))</f>
        <v/>
      </c>
      <c r="U91" s="15">
        <f>IF(OR(O91="",T91=""),"",O91-T91)</f>
        <v/>
      </c>
      <c r="V91" s="9" t="n"/>
      <c r="W91" s="15">
        <f>IF(OR(U91="",V91=""),"",IF(U91&gt;0,U91*V91,0))</f>
        <v/>
      </c>
      <c r="X91" s="15">
        <f>IF(OR(U91="",W91=""),"",U91-W91)</f>
        <v/>
      </c>
      <c r="Y91" s="15">
        <f>IF(X91="","",SUM($X$4:X91))</f>
        <v/>
      </c>
      <c r="Z91" s="16">
        <f>IF($A91="","",IFERROR(X91/'Investitionen'!$B$10,0))</f>
        <v/>
      </c>
      <c r="AA91" s="17">
        <f>IF(X91="","",IF(X91&gt;=0,"Profitabel","Verlust"))</f>
        <v/>
      </c>
    </row>
    <row r="92">
      <c r="A92" s="4" t="n"/>
      <c r="B92" s="5" t="n"/>
      <c r="C92" s="5" t="n"/>
      <c r="D92" s="6" t="n"/>
      <c r="E92" s="7" t="n"/>
      <c r="F92" s="8">
        <f>IF(OR($A92="",$D92="",$E92=""),"",D92*E92*(1-0.005)^(A92-2026))</f>
        <v/>
      </c>
      <c r="G92" s="9" t="n"/>
      <c r="H92" s="9" t="n"/>
      <c r="I92" s="8">
        <f>IF(OR(F92="",G92=""),"",F92*G92)</f>
        <v/>
      </c>
      <c r="J92" s="8">
        <f>IF(OR(F92="",H92=""),"",F92*H92)</f>
        <v/>
      </c>
      <c r="K92" s="10" t="n"/>
      <c r="L92" s="10" t="n"/>
      <c r="M92" s="11">
        <f>IF(OR(I92="",K92=""),"",I92*K92)</f>
        <v/>
      </c>
      <c r="N92" s="11">
        <f>IF(OR(J92="",L92=""),"",J92*L92)</f>
        <v/>
      </c>
      <c r="O92" s="11">
        <f>IF(OR(M92="",N92=""),"",SUM(M92:N92))</f>
        <v/>
      </c>
      <c r="P92" s="10" t="n"/>
      <c r="Q92" s="10" t="n"/>
      <c r="R92" s="10" t="n"/>
      <c r="S92" s="10" t="n"/>
      <c r="T92" s="11">
        <f>IF($A92="","",IF(COUNT(P92:S92)=0,"",SUM(P92:S92)))</f>
        <v/>
      </c>
      <c r="U92" s="11">
        <f>IF(OR(O92="",T92=""),"",O92-T92)</f>
        <v/>
      </c>
      <c r="V92" s="9" t="n"/>
      <c r="W92" s="11">
        <f>IF(OR(U92="",V92=""),"",IF(U92&gt;0,U92*V92,0))</f>
        <v/>
      </c>
      <c r="X92" s="11">
        <f>IF(OR(U92="",W92=""),"",U92-W92)</f>
        <v/>
      </c>
      <c r="Y92" s="11">
        <f>IF(X92="","",SUM($X$4:X92))</f>
        <v/>
      </c>
      <c r="Z92" s="12">
        <f>IF($A92="","",IFERROR(X92/'Investitionen'!$B$10,0))</f>
        <v/>
      </c>
      <c r="AA92" s="13">
        <f>IF(X92="","",IF(X92&gt;=0,"Profitabel","Verlust"))</f>
        <v/>
      </c>
    </row>
    <row r="93">
      <c r="A93" s="4" t="n"/>
      <c r="B93" s="5" t="n"/>
      <c r="C93" s="5" t="n"/>
      <c r="D93" s="6" t="n"/>
      <c r="E93" s="7" t="n"/>
      <c r="F93" s="14">
        <f>IF(OR($A93="",$D93="",$E93=""),"",D93*E93*(1-0.005)^(A93-2026))</f>
        <v/>
      </c>
      <c r="G93" s="9" t="n"/>
      <c r="H93" s="9" t="n"/>
      <c r="I93" s="14">
        <f>IF(OR(F93="",G93=""),"",F93*G93)</f>
        <v/>
      </c>
      <c r="J93" s="14">
        <f>IF(OR(F93="",H93=""),"",F93*H93)</f>
        <v/>
      </c>
      <c r="K93" s="10" t="n"/>
      <c r="L93" s="10" t="n"/>
      <c r="M93" s="15">
        <f>IF(OR(I93="",K93=""),"",I93*K93)</f>
        <v/>
      </c>
      <c r="N93" s="15">
        <f>IF(OR(J93="",L93=""),"",J93*L93)</f>
        <v/>
      </c>
      <c r="O93" s="15">
        <f>IF(OR(M93="",N93=""),"",SUM(M93:N93))</f>
        <v/>
      </c>
      <c r="P93" s="10" t="n"/>
      <c r="Q93" s="10" t="n"/>
      <c r="R93" s="10" t="n"/>
      <c r="S93" s="10" t="n"/>
      <c r="T93" s="15">
        <f>IF($A93="","",IF(COUNT(P93:S93)=0,"",SUM(P93:S93)))</f>
        <v/>
      </c>
      <c r="U93" s="15">
        <f>IF(OR(O93="",T93=""),"",O93-T93)</f>
        <v/>
      </c>
      <c r="V93" s="9" t="n"/>
      <c r="W93" s="15">
        <f>IF(OR(U93="",V93=""),"",IF(U93&gt;0,U93*V93,0))</f>
        <v/>
      </c>
      <c r="X93" s="15">
        <f>IF(OR(U93="",W93=""),"",U93-W93)</f>
        <v/>
      </c>
      <c r="Y93" s="15">
        <f>IF(X93="","",SUM($X$4:X93))</f>
        <v/>
      </c>
      <c r="Z93" s="16">
        <f>IF($A93="","",IFERROR(X93/'Investitionen'!$B$10,0))</f>
        <v/>
      </c>
      <c r="AA93" s="17">
        <f>IF(X93="","",IF(X93&gt;=0,"Profitabel","Verlust"))</f>
        <v/>
      </c>
    </row>
    <row r="94">
      <c r="A94" s="4" t="n"/>
      <c r="B94" s="5" t="n"/>
      <c r="C94" s="5" t="n"/>
      <c r="D94" s="6" t="n"/>
      <c r="E94" s="7" t="n"/>
      <c r="F94" s="8">
        <f>IF(OR($A94="",$D94="",$E94=""),"",D94*E94*(1-0.005)^(A94-2026))</f>
        <v/>
      </c>
      <c r="G94" s="9" t="n"/>
      <c r="H94" s="9" t="n"/>
      <c r="I94" s="8">
        <f>IF(OR(F94="",G94=""),"",F94*G94)</f>
        <v/>
      </c>
      <c r="J94" s="8">
        <f>IF(OR(F94="",H94=""),"",F94*H94)</f>
        <v/>
      </c>
      <c r="K94" s="10" t="n"/>
      <c r="L94" s="10" t="n"/>
      <c r="M94" s="11">
        <f>IF(OR(I94="",K94=""),"",I94*K94)</f>
        <v/>
      </c>
      <c r="N94" s="11">
        <f>IF(OR(J94="",L94=""),"",J94*L94)</f>
        <v/>
      </c>
      <c r="O94" s="11">
        <f>IF(OR(M94="",N94=""),"",SUM(M94:N94))</f>
        <v/>
      </c>
      <c r="P94" s="10" t="n"/>
      <c r="Q94" s="10" t="n"/>
      <c r="R94" s="10" t="n"/>
      <c r="S94" s="10" t="n"/>
      <c r="T94" s="11">
        <f>IF($A94="","",IF(COUNT(P94:S94)=0,"",SUM(P94:S94)))</f>
        <v/>
      </c>
      <c r="U94" s="11">
        <f>IF(OR(O94="",T94=""),"",O94-T94)</f>
        <v/>
      </c>
      <c r="V94" s="9" t="n"/>
      <c r="W94" s="11">
        <f>IF(OR(U94="",V94=""),"",IF(U94&gt;0,U94*V94,0))</f>
        <v/>
      </c>
      <c r="X94" s="11">
        <f>IF(OR(U94="",W94=""),"",U94-W94)</f>
        <v/>
      </c>
      <c r="Y94" s="11">
        <f>IF(X94="","",SUM($X$4:X94))</f>
        <v/>
      </c>
      <c r="Z94" s="12">
        <f>IF($A94="","",IFERROR(X94/'Investitionen'!$B$10,0))</f>
        <v/>
      </c>
      <c r="AA94" s="13">
        <f>IF(X94="","",IF(X94&gt;=0,"Profitabel","Verlust"))</f>
        <v/>
      </c>
    </row>
    <row r="95">
      <c r="A95" s="4" t="n"/>
      <c r="B95" s="5" t="n"/>
      <c r="C95" s="5" t="n"/>
      <c r="D95" s="6" t="n"/>
      <c r="E95" s="7" t="n"/>
      <c r="F95" s="14">
        <f>IF(OR($A95="",$D95="",$E95=""),"",D95*E95*(1-0.005)^(A95-2026))</f>
        <v/>
      </c>
      <c r="G95" s="9" t="n"/>
      <c r="H95" s="9" t="n"/>
      <c r="I95" s="14">
        <f>IF(OR(F95="",G95=""),"",F95*G95)</f>
        <v/>
      </c>
      <c r="J95" s="14">
        <f>IF(OR(F95="",H95=""),"",F95*H95)</f>
        <v/>
      </c>
      <c r="K95" s="10" t="n"/>
      <c r="L95" s="10" t="n"/>
      <c r="M95" s="15">
        <f>IF(OR(I95="",K95=""),"",I95*K95)</f>
        <v/>
      </c>
      <c r="N95" s="15">
        <f>IF(OR(J95="",L95=""),"",J95*L95)</f>
        <v/>
      </c>
      <c r="O95" s="15">
        <f>IF(OR(M95="",N95=""),"",SUM(M95:N95))</f>
        <v/>
      </c>
      <c r="P95" s="10" t="n"/>
      <c r="Q95" s="10" t="n"/>
      <c r="R95" s="10" t="n"/>
      <c r="S95" s="10" t="n"/>
      <c r="T95" s="15">
        <f>IF($A95="","",IF(COUNT(P95:S95)=0,"",SUM(P95:S95)))</f>
        <v/>
      </c>
      <c r="U95" s="15">
        <f>IF(OR(O95="",T95=""),"",O95-T95)</f>
        <v/>
      </c>
      <c r="V95" s="9" t="n"/>
      <c r="W95" s="15">
        <f>IF(OR(U95="",V95=""),"",IF(U95&gt;0,U95*V95,0))</f>
        <v/>
      </c>
      <c r="X95" s="15">
        <f>IF(OR(U95="",W95=""),"",U95-W95)</f>
        <v/>
      </c>
      <c r="Y95" s="15">
        <f>IF(X95="","",SUM($X$4:X95))</f>
        <v/>
      </c>
      <c r="Z95" s="16">
        <f>IF($A95="","",IFERROR(X95/'Investitionen'!$B$10,0))</f>
        <v/>
      </c>
      <c r="AA95" s="17">
        <f>IF(X95="","",IF(X95&gt;=0,"Profitabel","Verlust"))</f>
        <v/>
      </c>
    </row>
    <row r="96">
      <c r="A96" s="4" t="n"/>
      <c r="B96" s="5" t="n"/>
      <c r="C96" s="5" t="n"/>
      <c r="D96" s="6" t="n"/>
      <c r="E96" s="7" t="n"/>
      <c r="F96" s="8">
        <f>IF(OR($A96="",$D96="",$E96=""),"",D96*E96*(1-0.005)^(A96-2026))</f>
        <v/>
      </c>
      <c r="G96" s="9" t="n"/>
      <c r="H96" s="9" t="n"/>
      <c r="I96" s="8">
        <f>IF(OR(F96="",G96=""),"",F96*G96)</f>
        <v/>
      </c>
      <c r="J96" s="8">
        <f>IF(OR(F96="",H96=""),"",F96*H96)</f>
        <v/>
      </c>
      <c r="K96" s="10" t="n"/>
      <c r="L96" s="10" t="n"/>
      <c r="M96" s="11">
        <f>IF(OR(I96="",K96=""),"",I96*K96)</f>
        <v/>
      </c>
      <c r="N96" s="11">
        <f>IF(OR(J96="",L96=""),"",J96*L96)</f>
        <v/>
      </c>
      <c r="O96" s="11">
        <f>IF(OR(M96="",N96=""),"",SUM(M96:N96))</f>
        <v/>
      </c>
      <c r="P96" s="10" t="n"/>
      <c r="Q96" s="10" t="n"/>
      <c r="R96" s="10" t="n"/>
      <c r="S96" s="10" t="n"/>
      <c r="T96" s="11">
        <f>IF($A96="","",IF(COUNT(P96:S96)=0,"",SUM(P96:S96)))</f>
        <v/>
      </c>
      <c r="U96" s="11">
        <f>IF(OR(O96="",T96=""),"",O96-T96)</f>
        <v/>
      </c>
      <c r="V96" s="9" t="n"/>
      <c r="W96" s="11">
        <f>IF(OR(U96="",V96=""),"",IF(U96&gt;0,U96*V96,0))</f>
        <v/>
      </c>
      <c r="X96" s="11">
        <f>IF(OR(U96="",W96=""),"",U96-W96)</f>
        <v/>
      </c>
      <c r="Y96" s="11">
        <f>IF(X96="","",SUM($X$4:X96))</f>
        <v/>
      </c>
      <c r="Z96" s="12">
        <f>IF($A96="","",IFERROR(X96/'Investitionen'!$B$10,0))</f>
        <v/>
      </c>
      <c r="AA96" s="13">
        <f>IF(X96="","",IF(X96&gt;=0,"Profitabel","Verlust"))</f>
        <v/>
      </c>
    </row>
    <row r="97">
      <c r="A97" s="4" t="n"/>
      <c r="B97" s="5" t="n"/>
      <c r="C97" s="5" t="n"/>
      <c r="D97" s="6" t="n"/>
      <c r="E97" s="7" t="n"/>
      <c r="F97" s="14">
        <f>IF(OR($A97="",$D97="",$E97=""),"",D97*E97*(1-0.005)^(A97-2026))</f>
        <v/>
      </c>
      <c r="G97" s="9" t="n"/>
      <c r="H97" s="9" t="n"/>
      <c r="I97" s="14">
        <f>IF(OR(F97="",G97=""),"",F97*G97)</f>
        <v/>
      </c>
      <c r="J97" s="14">
        <f>IF(OR(F97="",H97=""),"",F97*H97)</f>
        <v/>
      </c>
      <c r="K97" s="10" t="n"/>
      <c r="L97" s="10" t="n"/>
      <c r="M97" s="15">
        <f>IF(OR(I97="",K97=""),"",I97*K97)</f>
        <v/>
      </c>
      <c r="N97" s="15">
        <f>IF(OR(J97="",L97=""),"",J97*L97)</f>
        <v/>
      </c>
      <c r="O97" s="15">
        <f>IF(OR(M97="",N97=""),"",SUM(M97:N97))</f>
        <v/>
      </c>
      <c r="P97" s="10" t="n"/>
      <c r="Q97" s="10" t="n"/>
      <c r="R97" s="10" t="n"/>
      <c r="S97" s="10" t="n"/>
      <c r="T97" s="15">
        <f>IF($A97="","",IF(COUNT(P97:S97)=0,"",SUM(P97:S97)))</f>
        <v/>
      </c>
      <c r="U97" s="15">
        <f>IF(OR(O97="",T97=""),"",O97-T97)</f>
        <v/>
      </c>
      <c r="V97" s="9" t="n"/>
      <c r="W97" s="15">
        <f>IF(OR(U97="",V97=""),"",IF(U97&gt;0,U97*V97,0))</f>
        <v/>
      </c>
      <c r="X97" s="15">
        <f>IF(OR(U97="",W97=""),"",U97-W97)</f>
        <v/>
      </c>
      <c r="Y97" s="15">
        <f>IF(X97="","",SUM($X$4:X97))</f>
        <v/>
      </c>
      <c r="Z97" s="16">
        <f>IF($A97="","",IFERROR(X97/'Investitionen'!$B$10,0))</f>
        <v/>
      </c>
      <c r="AA97" s="17">
        <f>IF(X97="","",IF(X97&gt;=0,"Profitabel","Verlust"))</f>
        <v/>
      </c>
    </row>
    <row r="98">
      <c r="A98" s="4" t="n"/>
      <c r="B98" s="5" t="n"/>
      <c r="C98" s="5" t="n"/>
      <c r="D98" s="6" t="n"/>
      <c r="E98" s="7" t="n"/>
      <c r="F98" s="8">
        <f>IF(OR($A98="",$D98="",$E98=""),"",D98*E98*(1-0.005)^(A98-2026))</f>
        <v/>
      </c>
      <c r="G98" s="9" t="n"/>
      <c r="H98" s="9" t="n"/>
      <c r="I98" s="8">
        <f>IF(OR(F98="",G98=""),"",F98*G98)</f>
        <v/>
      </c>
      <c r="J98" s="8">
        <f>IF(OR(F98="",H98=""),"",F98*H98)</f>
        <v/>
      </c>
      <c r="K98" s="10" t="n"/>
      <c r="L98" s="10" t="n"/>
      <c r="M98" s="11">
        <f>IF(OR(I98="",K98=""),"",I98*K98)</f>
        <v/>
      </c>
      <c r="N98" s="11">
        <f>IF(OR(J98="",L98=""),"",J98*L98)</f>
        <v/>
      </c>
      <c r="O98" s="11">
        <f>IF(OR(M98="",N98=""),"",SUM(M98:N98))</f>
        <v/>
      </c>
      <c r="P98" s="10" t="n"/>
      <c r="Q98" s="10" t="n"/>
      <c r="R98" s="10" t="n"/>
      <c r="S98" s="10" t="n"/>
      <c r="T98" s="11">
        <f>IF($A98="","",IF(COUNT(P98:S98)=0,"",SUM(P98:S98)))</f>
        <v/>
      </c>
      <c r="U98" s="11">
        <f>IF(OR(O98="",T98=""),"",O98-T98)</f>
        <v/>
      </c>
      <c r="V98" s="9" t="n"/>
      <c r="W98" s="11">
        <f>IF(OR(U98="",V98=""),"",IF(U98&gt;0,U98*V98,0))</f>
        <v/>
      </c>
      <c r="X98" s="11">
        <f>IF(OR(U98="",W98=""),"",U98-W98)</f>
        <v/>
      </c>
      <c r="Y98" s="11">
        <f>IF(X98="","",SUM($X$4:X98))</f>
        <v/>
      </c>
      <c r="Z98" s="12">
        <f>IF($A98="","",IFERROR(X98/'Investitionen'!$B$10,0))</f>
        <v/>
      </c>
      <c r="AA98" s="13">
        <f>IF(X98="","",IF(X98&gt;=0,"Profitabel","Verlust"))</f>
        <v/>
      </c>
    </row>
    <row r="99">
      <c r="A99" s="4" t="n"/>
      <c r="B99" s="5" t="n"/>
      <c r="C99" s="5" t="n"/>
      <c r="D99" s="6" t="n"/>
      <c r="E99" s="7" t="n"/>
      <c r="F99" s="14">
        <f>IF(OR($A99="",$D99="",$E99=""),"",D99*E99*(1-0.005)^(A99-2026))</f>
        <v/>
      </c>
      <c r="G99" s="9" t="n"/>
      <c r="H99" s="9" t="n"/>
      <c r="I99" s="14">
        <f>IF(OR(F99="",G99=""),"",F99*G99)</f>
        <v/>
      </c>
      <c r="J99" s="14">
        <f>IF(OR(F99="",H99=""),"",F99*H99)</f>
        <v/>
      </c>
      <c r="K99" s="10" t="n"/>
      <c r="L99" s="10" t="n"/>
      <c r="M99" s="15">
        <f>IF(OR(I99="",K99=""),"",I99*K99)</f>
        <v/>
      </c>
      <c r="N99" s="15">
        <f>IF(OR(J99="",L99=""),"",J99*L99)</f>
        <v/>
      </c>
      <c r="O99" s="15">
        <f>IF(OR(M99="",N99=""),"",SUM(M99:N99))</f>
        <v/>
      </c>
      <c r="P99" s="10" t="n"/>
      <c r="Q99" s="10" t="n"/>
      <c r="R99" s="10" t="n"/>
      <c r="S99" s="10" t="n"/>
      <c r="T99" s="15">
        <f>IF($A99="","",IF(COUNT(P99:S99)=0,"",SUM(P99:S99)))</f>
        <v/>
      </c>
      <c r="U99" s="15">
        <f>IF(OR(O99="",T99=""),"",O99-T99)</f>
        <v/>
      </c>
      <c r="V99" s="9" t="n"/>
      <c r="W99" s="15">
        <f>IF(OR(U99="",V99=""),"",IF(U99&gt;0,U99*V99,0))</f>
        <v/>
      </c>
      <c r="X99" s="15">
        <f>IF(OR(U99="",W99=""),"",U99-W99)</f>
        <v/>
      </c>
      <c r="Y99" s="15">
        <f>IF(X99="","",SUM($X$4:X99))</f>
        <v/>
      </c>
      <c r="Z99" s="16">
        <f>IF($A99="","",IFERROR(X99/'Investitionen'!$B$10,0))</f>
        <v/>
      </c>
      <c r="AA99" s="17">
        <f>IF(X99="","",IF(X99&gt;=0,"Profitabel","Verlust"))</f>
        <v/>
      </c>
    </row>
    <row r="100">
      <c r="A100" s="4" t="n"/>
      <c r="B100" s="5" t="n"/>
      <c r="C100" s="5" t="n"/>
      <c r="D100" s="6" t="n"/>
      <c r="E100" s="7" t="n"/>
      <c r="F100" s="8">
        <f>IF(OR($A100="",$D100="",$E100=""),"",D100*E100*(1-0.005)^(A100-2026))</f>
        <v/>
      </c>
      <c r="G100" s="9" t="n"/>
      <c r="H100" s="9" t="n"/>
      <c r="I100" s="8">
        <f>IF(OR(F100="",G100=""),"",F100*G100)</f>
        <v/>
      </c>
      <c r="J100" s="8">
        <f>IF(OR(F100="",H100=""),"",F100*H100)</f>
        <v/>
      </c>
      <c r="K100" s="10" t="n"/>
      <c r="L100" s="10" t="n"/>
      <c r="M100" s="11">
        <f>IF(OR(I100="",K100=""),"",I100*K100)</f>
        <v/>
      </c>
      <c r="N100" s="11">
        <f>IF(OR(J100="",L100=""),"",J100*L100)</f>
        <v/>
      </c>
      <c r="O100" s="11">
        <f>IF(OR(M100="",N100=""),"",SUM(M100:N100))</f>
        <v/>
      </c>
      <c r="P100" s="10" t="n"/>
      <c r="Q100" s="10" t="n"/>
      <c r="R100" s="10" t="n"/>
      <c r="S100" s="10" t="n"/>
      <c r="T100" s="11">
        <f>IF($A100="","",IF(COUNT(P100:S100)=0,"",SUM(P100:S100)))</f>
        <v/>
      </c>
      <c r="U100" s="11">
        <f>IF(OR(O100="",T100=""),"",O100-T100)</f>
        <v/>
      </c>
      <c r="V100" s="9" t="n"/>
      <c r="W100" s="11">
        <f>IF(OR(U100="",V100=""),"",IF(U100&gt;0,U100*V100,0))</f>
        <v/>
      </c>
      <c r="X100" s="11">
        <f>IF(OR(U100="",W100=""),"",U100-W100)</f>
        <v/>
      </c>
      <c r="Y100" s="11">
        <f>IF(X100="","",SUM($X$4:X100))</f>
        <v/>
      </c>
      <c r="Z100" s="12">
        <f>IF($A100="","",IFERROR(X100/'Investitionen'!$B$10,0))</f>
        <v/>
      </c>
      <c r="AA100" s="13">
        <f>IF(X100="","",IF(X100&gt;=0,"Profitabel","Verlust"))</f>
        <v/>
      </c>
    </row>
    <row r="101">
      <c r="A101" s="4" t="n"/>
      <c r="B101" s="5" t="n"/>
      <c r="C101" s="5" t="n"/>
      <c r="D101" s="6" t="n"/>
      <c r="E101" s="7" t="n"/>
      <c r="F101" s="14">
        <f>IF(OR($A101="",$D101="",$E101=""),"",D101*E101*(1-0.005)^(A101-2026))</f>
        <v/>
      </c>
      <c r="G101" s="9" t="n"/>
      <c r="H101" s="9" t="n"/>
      <c r="I101" s="14">
        <f>IF(OR(F101="",G101=""),"",F101*G101)</f>
        <v/>
      </c>
      <c r="J101" s="14">
        <f>IF(OR(F101="",H101=""),"",F101*H101)</f>
        <v/>
      </c>
      <c r="K101" s="10" t="n"/>
      <c r="L101" s="10" t="n"/>
      <c r="M101" s="15">
        <f>IF(OR(I101="",K101=""),"",I101*K101)</f>
        <v/>
      </c>
      <c r="N101" s="15">
        <f>IF(OR(J101="",L101=""),"",J101*L101)</f>
        <v/>
      </c>
      <c r="O101" s="15">
        <f>IF(OR(M101="",N101=""),"",SUM(M101:N101))</f>
        <v/>
      </c>
      <c r="P101" s="10" t="n"/>
      <c r="Q101" s="10" t="n"/>
      <c r="R101" s="10" t="n"/>
      <c r="S101" s="10" t="n"/>
      <c r="T101" s="15">
        <f>IF($A101="","",IF(COUNT(P101:S101)=0,"",SUM(P101:S101)))</f>
        <v/>
      </c>
      <c r="U101" s="15">
        <f>IF(OR(O101="",T101=""),"",O101-T101)</f>
        <v/>
      </c>
      <c r="V101" s="9" t="n"/>
      <c r="W101" s="15">
        <f>IF(OR(U101="",V101=""),"",IF(U101&gt;0,U101*V101,0))</f>
        <v/>
      </c>
      <c r="X101" s="15">
        <f>IF(OR(U101="",W101=""),"",U101-W101)</f>
        <v/>
      </c>
      <c r="Y101" s="15">
        <f>IF(X101="","",SUM($X$4:X101))</f>
        <v/>
      </c>
      <c r="Z101" s="16">
        <f>IF($A101="","",IFERROR(X101/'Investitionen'!$B$10,0))</f>
        <v/>
      </c>
      <c r="AA101" s="17">
        <f>IF(X101="","",IF(X101&gt;=0,"Profitabel","Verlust"))</f>
        <v/>
      </c>
    </row>
    <row r="102">
      <c r="A102" s="4" t="n"/>
      <c r="B102" s="5" t="n"/>
      <c r="C102" s="5" t="n"/>
      <c r="D102" s="6" t="n"/>
      <c r="E102" s="7" t="n"/>
      <c r="F102" s="8">
        <f>IF(OR($A102="",$D102="",$E102=""),"",D102*E102*(1-0.005)^(A102-2026))</f>
        <v/>
      </c>
      <c r="G102" s="9" t="n"/>
      <c r="H102" s="9" t="n"/>
      <c r="I102" s="8">
        <f>IF(OR(F102="",G102=""),"",F102*G102)</f>
        <v/>
      </c>
      <c r="J102" s="8">
        <f>IF(OR(F102="",H102=""),"",F102*H102)</f>
        <v/>
      </c>
      <c r="K102" s="10" t="n"/>
      <c r="L102" s="10" t="n"/>
      <c r="M102" s="11">
        <f>IF(OR(I102="",K102=""),"",I102*K102)</f>
        <v/>
      </c>
      <c r="N102" s="11">
        <f>IF(OR(J102="",L102=""),"",J102*L102)</f>
        <v/>
      </c>
      <c r="O102" s="11">
        <f>IF(OR(M102="",N102=""),"",SUM(M102:N102))</f>
        <v/>
      </c>
      <c r="P102" s="10" t="n"/>
      <c r="Q102" s="10" t="n"/>
      <c r="R102" s="10" t="n"/>
      <c r="S102" s="10" t="n"/>
      <c r="T102" s="11">
        <f>IF($A102="","",IF(COUNT(P102:S102)=0,"",SUM(P102:S102)))</f>
        <v/>
      </c>
      <c r="U102" s="11">
        <f>IF(OR(O102="",T102=""),"",O102-T102)</f>
        <v/>
      </c>
      <c r="V102" s="9" t="n"/>
      <c r="W102" s="11">
        <f>IF(OR(U102="",V102=""),"",IF(U102&gt;0,U102*V102,0))</f>
        <v/>
      </c>
      <c r="X102" s="11">
        <f>IF(OR(U102="",W102=""),"",U102-W102)</f>
        <v/>
      </c>
      <c r="Y102" s="11">
        <f>IF(X102="","",SUM($X$4:X102))</f>
        <v/>
      </c>
      <c r="Z102" s="12">
        <f>IF($A102="","",IFERROR(X102/'Investitionen'!$B$10,0))</f>
        <v/>
      </c>
      <c r="AA102" s="13">
        <f>IF(X102="","",IF(X102&gt;=0,"Profitabel","Verlust"))</f>
        <v/>
      </c>
    </row>
    <row r="103">
      <c r="A103" s="4" t="n"/>
      <c r="B103" s="5" t="n"/>
      <c r="C103" s="5" t="n"/>
      <c r="D103" s="6" t="n"/>
      <c r="E103" s="7" t="n"/>
      <c r="F103" s="14">
        <f>IF(OR($A103="",$D103="",$E103=""),"",D103*E103*(1-0.005)^(A103-2026))</f>
        <v/>
      </c>
      <c r="G103" s="9" t="n"/>
      <c r="H103" s="9" t="n"/>
      <c r="I103" s="14">
        <f>IF(OR(F103="",G103=""),"",F103*G103)</f>
        <v/>
      </c>
      <c r="J103" s="14">
        <f>IF(OR(F103="",H103=""),"",F103*H103)</f>
        <v/>
      </c>
      <c r="K103" s="10" t="n"/>
      <c r="L103" s="10" t="n"/>
      <c r="M103" s="15">
        <f>IF(OR(I103="",K103=""),"",I103*K103)</f>
        <v/>
      </c>
      <c r="N103" s="15">
        <f>IF(OR(J103="",L103=""),"",J103*L103)</f>
        <v/>
      </c>
      <c r="O103" s="15">
        <f>IF(OR(M103="",N103=""),"",SUM(M103:N103))</f>
        <v/>
      </c>
      <c r="P103" s="10" t="n"/>
      <c r="Q103" s="10" t="n"/>
      <c r="R103" s="10" t="n"/>
      <c r="S103" s="10" t="n"/>
      <c r="T103" s="15">
        <f>IF($A103="","",IF(COUNT(P103:S103)=0,"",SUM(P103:S103)))</f>
        <v/>
      </c>
      <c r="U103" s="15">
        <f>IF(OR(O103="",T103=""),"",O103-T103)</f>
        <v/>
      </c>
      <c r="V103" s="9" t="n"/>
      <c r="W103" s="15">
        <f>IF(OR(U103="",V103=""),"",IF(U103&gt;0,U103*V103,0))</f>
        <v/>
      </c>
      <c r="X103" s="15">
        <f>IF(OR(U103="",W103=""),"",U103-W103)</f>
        <v/>
      </c>
      <c r="Y103" s="15">
        <f>IF(X103="","",SUM($X$4:X103))</f>
        <v/>
      </c>
      <c r="Z103" s="16">
        <f>IF($A103="","",IFERROR(X103/'Investitionen'!$B$10,0))</f>
        <v/>
      </c>
      <c r="AA103" s="17">
        <f>IF(X103="","",IF(X103&gt;=0,"Profitabel","Verlust"))</f>
        <v/>
      </c>
    </row>
  </sheetData>
  <autoFilter ref="A3:AA103"/>
  <mergeCells count="1">
    <mergeCell ref="A1:AA1"/>
  </mergeCells>
  <conditionalFormatting sqref="X4:X10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A4:AA103">
    <cfRule type="expression" priority="3" dxfId="2">
      <formula>$AA4="Profitabel"</formula>
    </cfRule>
    <cfRule type="expression" priority="4" dxfId="3">
      <formula>$AA4="Verlust"</formula>
    </cfRule>
  </conditionalFormatting>
  <conditionalFormatting sqref="G4:H103">
    <cfRule type="expression" priority="5" dxfId="3">
      <formula>AND($A4&lt;&gt;"",$G4+$H4&lt;&gt;1)</formula>
    </cfRule>
  </conditionalFormatting>
  <dataValidations count="8">
    <dataValidation sqref="A4:A103" showErrorMessage="1" showInputMessage="1" allowBlank="1" type="whole" operator="between">
      <formula1>2020</formula1>
      <formula2>2100</formula2>
    </dataValidation>
    <dataValidation sqref="B4:B103" showErrorMessage="1" showInputMessage="1" allowBlank="1" type="list">
      <formula1>"Berlin,München,Hamburg,Köln,Frankfurt,Stuttgart,Düsseldorf,Leipzig,Dortmund,Bremen"</formula1>
    </dataValidation>
    <dataValidation sqref="D4:D103" showErrorMessage="1" showInputMessage="1" allowBlank="1" type="decimal" operator="between">
      <formula1>0</formula1>
      <formula2>100000</formula2>
    </dataValidation>
    <dataValidation sqref="E4:E103" showErrorMessage="1" showInputMessage="1" allowBlank="1" type="decimal" operator="between">
      <formula1>0</formula1>
      <formula2>2000</formula2>
    </dataValidation>
    <dataValidation sqref="G4:H103" showErrorMessage="1" showInputMessage="1" allowBlank="1" type="decimal" operator="between">
      <formula1>0</formula1>
      <formula2>1</formula2>
    </dataValidation>
    <dataValidation sqref="K4:L103" showErrorMessage="1" showInputMessage="1" allowBlank="1" type="decimal" operator="between">
      <formula1>0</formula1>
      <formula2>10</formula2>
    </dataValidation>
    <dataValidation sqref="P4:S103" showErrorMessage="1" showInputMessage="1" allowBlank="1" type="decimal" operator="greaterThanOrEqual">
      <formula1>0</formula1>
    </dataValidation>
    <dataValidation sqref="V4:V103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3" customWidth="1" min="3" max="3"/>
    <col width="3" customWidth="1" min="4" max="4"/>
    <col width="3" customWidth="1" min="5" max="5"/>
    <col width="3" customWidth="1" min="6" max="6"/>
    <col width="27" customWidth="1" min="7" max="7"/>
    <col width="15" customWidth="1" min="8" max="8"/>
    <col width="3" customWidth="1" min="9" max="9"/>
    <col width="26" customWidth="1" min="10" max="10"/>
    <col width="20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</cols>
  <sheetData>
    <row r="1" ht="28" customHeight="1">
      <c r="A1" s="1" t="inlineStr">
        <is>
          <t>Dashboard – Totalgewinnprognose Photovoltaik</t>
        </is>
      </c>
    </row>
    <row r="3">
      <c r="A3" s="3" t="inlineStr">
        <is>
          <t>Kennzahl</t>
        </is>
      </c>
      <c r="B3" s="3" t="inlineStr">
        <is>
          <t>Wert</t>
        </is>
      </c>
      <c r="G3" s="18" t="inlineStr">
        <is>
          <t>Tarif- und Steuertabelle</t>
        </is>
      </c>
      <c r="J3" s="3" t="inlineStr">
        <is>
          <t>Kostenart</t>
        </is>
      </c>
      <c r="K3" s="3" t="inlineStr">
        <is>
          <t>Summe 2026–2035</t>
        </is>
      </c>
    </row>
    <row r="4">
      <c r="A4" s="19" t="inlineStr">
        <is>
          <t>Gesamtinvestition</t>
        </is>
      </c>
      <c r="B4" s="20">
        <f>'Investitionen'!$B$10</f>
        <v/>
      </c>
      <c r="G4" s="3" t="inlineStr">
        <is>
          <t>Umsatzsteueroption</t>
        </is>
      </c>
      <c r="H4" s="3" t="inlineStr">
        <is>
          <t>Satz</t>
        </is>
      </c>
      <c r="J4" s="13" t="inlineStr">
        <is>
          <t>Betriebskosten</t>
        </is>
      </c>
      <c r="K4" s="20">
        <f>SUMIFS('Prognose'!$P$4:$P$103,'Prognose'!$A$4:$A$103,"&gt;=2026",'Prognose'!$A$4:$A$103,"&lt;=2035")</f>
        <v/>
      </c>
    </row>
    <row r="5">
      <c r="A5" s="21" t="inlineStr">
        <is>
          <t>Gesamterlöse 2026–2035</t>
        </is>
      </c>
      <c r="B5" s="22">
        <f>SUMIFS('Prognose'!$O$4:$O$103,'Prognose'!$A$4:$A$103,"&gt;=2026",'Prognose'!$A$4:$A$103,"&lt;=2035")</f>
        <v/>
      </c>
      <c r="G5" s="13" t="inlineStr">
        <is>
          <t>Regelbesteuerung</t>
        </is>
      </c>
      <c r="H5" s="23" t="n">
        <v>0.19</v>
      </c>
      <c r="J5" s="17" t="inlineStr">
        <is>
          <t>Versicherung/Wartung</t>
        </is>
      </c>
      <c r="K5" s="22">
        <f>SUMIFS('Prognose'!$Q$4:$Q$103,'Prognose'!$A$4:$A$103,"&gt;=2026",'Prognose'!$A$4:$A$103,"&lt;=2035")</f>
        <v/>
      </c>
    </row>
    <row r="6">
      <c r="A6" s="19" t="inlineStr">
        <is>
          <t>Gesamtkosten 2026–2035</t>
        </is>
      </c>
      <c r="B6" s="20">
        <f>SUMIFS('Prognose'!$T$4:$T$103,'Prognose'!$A$4:$A$103,"&gt;=2026",'Prognose'!$A$4:$A$103,"&lt;=2035")</f>
        <v/>
      </c>
      <c r="G6" s="17" t="inlineStr">
        <is>
          <t>Ermäßigter Steuersatz</t>
        </is>
      </c>
      <c r="H6" s="24" t="n">
        <v>0.07000000000000001</v>
      </c>
      <c r="J6" s="13" t="inlineStr">
        <is>
          <t>Darlehensraten</t>
        </is>
      </c>
      <c r="K6" s="20">
        <f>SUMIFS('Prognose'!$R$4:$R$103,'Prognose'!$A$4:$A$103,"&gt;=2026",'Prognose'!$A$4:$A$103,"&lt;=2035")</f>
        <v/>
      </c>
    </row>
    <row r="7">
      <c r="A7" s="21" t="inlineStr">
        <is>
          <t>Gesamtgewinn vor Steuern</t>
        </is>
      </c>
      <c r="B7" s="22">
        <f>SUMIFS('Prognose'!$U$4:$U$103,'Prognose'!$A$4:$A$103,"&gt;=2026",'Prognose'!$A$4:$A$103,"&lt;=2035")</f>
        <v/>
      </c>
      <c r="G7" s="13" t="inlineStr">
        <is>
          <t>Kleinunternehmerregelung</t>
        </is>
      </c>
      <c r="H7" s="23" t="n">
        <v>0</v>
      </c>
      <c r="J7" s="17" t="inlineStr">
        <is>
          <t>Abschreibung</t>
        </is>
      </c>
      <c r="K7" s="22">
        <f>SUMIFS('Prognose'!$S$4:$S$103,'Prognose'!$A$4:$A$103,"&gt;=2026",'Prognose'!$A$4:$A$103,"&lt;=2035")</f>
        <v/>
      </c>
    </row>
    <row r="8">
      <c r="A8" s="19" t="inlineStr">
        <is>
          <t>Gesamtgewinn nach Steuern</t>
        </is>
      </c>
      <c r="B8" s="20">
        <f>SUMIFS('Prognose'!$X$4:$X$103,'Prognose'!$A$4:$A$103,"&gt;=2026",'Prognose'!$A$4:$A$103,"&lt;=2035")</f>
        <v/>
      </c>
    </row>
    <row r="9">
      <c r="A9" s="21" t="inlineStr">
        <is>
          <t>Durchschnittlicher Jahresgewinn</t>
        </is>
      </c>
      <c r="B9" s="22">
        <f>IFERROR(AVERAGE('Prognose'!$X$4:$X$103),0)</f>
        <v/>
      </c>
    </row>
    <row r="10">
      <c r="A10" s="19" t="inlineStr">
        <is>
          <t>Break-even-Jahr</t>
        </is>
      </c>
      <c r="B10" s="25">
        <f>IFERROR(INDEX('Prognose'!$A$4:$A$103,MATCH(TRUE,'Prognose'!$Y$4:$Y$103&gt;='Investitionen'!$B$10,0)),"Nicht erreicht")</f>
        <v/>
      </c>
    </row>
    <row r="11">
      <c r="A11" s="21" t="inlineStr">
        <is>
          <t>Durchschnittlicher ROI</t>
        </is>
      </c>
      <c r="B11" s="24">
        <f>IFERROR(AVERAGE('Prognose'!$Z$4:$Z$103),0)</f>
        <v/>
      </c>
    </row>
    <row r="12">
      <c r="A12" s="19" t="inlineStr">
        <is>
          <t>Anzahl profitabler Jahre</t>
        </is>
      </c>
      <c r="B12" s="25">
        <f>COUNTIF('Prognose'!$AA$4:$AA$103,"Profitabel")</f>
        <v/>
      </c>
    </row>
    <row r="13">
      <c r="A13" s="21" t="inlineStr">
        <is>
          <t>Durchschnittliche Stromproduktion</t>
        </is>
      </c>
      <c r="B13" s="26">
        <f>IFERROR(AVERAGE('Prognose'!$F$4:$F$103),0)</f>
        <v/>
      </c>
    </row>
    <row r="16">
      <c r="A16" s="3" t="inlineStr">
        <is>
          <t>Umsatzsteueroption</t>
        </is>
      </c>
      <c r="B16" s="3" t="inlineStr">
        <is>
          <t>Auswahl / Satz</t>
        </is>
      </c>
    </row>
    <row r="17">
      <c r="A17" s="19" t="inlineStr">
        <is>
          <t>Ausgewählte Umsatzsteueroption</t>
        </is>
      </c>
      <c r="B17" s="27" t="inlineStr">
        <is>
          <t>Regelbesteuerung</t>
        </is>
      </c>
    </row>
    <row r="18">
      <c r="A18" s="19" t="inlineStr">
        <is>
          <t>Anzuwendender Umsatzsteuersatz</t>
        </is>
      </c>
      <c r="B18" s="23">
        <f>IFERROR(VLOOKUP(B17,$G$5:$H$7,2,FALSE),0)</f>
        <v/>
      </c>
    </row>
  </sheetData>
  <mergeCells count="1">
    <mergeCell ref="A1:P1"/>
  </mergeCells>
  <conditionalFormatting sqref="B4:B13">
    <cfRule type="cellIs" priority="1" operator="greaterThan" dxfId="2">
      <formula>0</formula>
    </cfRule>
    <cfRule type="cellIs" priority="2" operator="lessThan" dxfId="3">
      <formula>0</formula>
    </cfRule>
  </conditionalFormatting>
  <dataValidations count="1">
    <dataValidation sqref="B17" showErrorMessage="1" showInputMessage="1" allowBlank="0" type="list">
      <formula1>=$G$5:$G$7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30" customWidth="1" min="3" max="3"/>
    <col width="18" customWidth="1" min="4" max="4"/>
    <col width="15" customWidth="1" min="5" max="5"/>
    <col width="19" customWidth="1" min="6" max="6"/>
    <col width="23" customWidth="1" min="7" max="7"/>
    <col width="31" customWidth="1" min="8" max="8"/>
  </cols>
  <sheetData>
    <row r="1" ht="28" customHeight="1">
      <c r="A1" s="1" t="inlineStr">
        <is>
          <t>Investitionsplanung Photovoltaikanlage</t>
        </is>
      </c>
    </row>
    <row r="3">
      <c r="A3" s="28" t="inlineStr">
        <is>
          <t>Hinweis</t>
        </is>
      </c>
      <c r="B3" s="29" t="inlineStr">
        <is>
          <t>Gelbe Zellen sind Eingaben. Der berücksichtigte Investitionsbetrag bildet die Grundlage für die ROI-Berechnung.</t>
        </is>
      </c>
    </row>
    <row r="10">
      <c r="A10" s="30" t="inlineStr">
        <is>
          <t>Gesamtinvestition (brutto; anschaffungsrelevant)</t>
        </is>
      </c>
      <c r="B10" s="31">
        <f>SUM(H15:H114)</f>
        <v/>
      </c>
    </row>
    <row r="14">
      <c r="A14" s="3" t="inlineStr">
        <is>
          <t>Pos.</t>
        </is>
      </c>
      <c r="B14" s="3" t="inlineStr">
        <is>
          <t>Kostenart</t>
        </is>
      </c>
      <c r="C14" s="3" t="inlineStr">
        <is>
          <t>Lieferant</t>
        </is>
      </c>
      <c r="D14" s="3" t="inlineStr">
        <is>
          <t>Nettobetrag (€)</t>
        </is>
      </c>
      <c r="E14" s="3" t="inlineStr">
        <is>
          <t>USt-Satz (%)</t>
        </is>
      </c>
      <c r="F14" s="3" t="inlineStr">
        <is>
          <t>Bruttobetrag (€)</t>
        </is>
      </c>
      <c r="G14" s="3" t="inlineStr">
        <is>
          <t>Anschaffungsrelevant</t>
        </is>
      </c>
      <c r="H14" s="3" t="inlineStr">
        <is>
          <t>Berücksichtigter Investitionsbetrag (€)</t>
        </is>
      </c>
    </row>
    <row r="15">
      <c r="A15" s="32" t="n">
        <v>1</v>
      </c>
      <c r="B15" s="5" t="inlineStr">
        <is>
          <t>PV-Module</t>
        </is>
      </c>
      <c r="C15" s="5" t="inlineStr">
        <is>
          <t>Solartechnik Nord GmbH</t>
        </is>
      </c>
      <c r="D15" s="10" t="n">
        <v>56000</v>
      </c>
      <c r="E15" s="9" t="n">
        <v>0.19</v>
      </c>
      <c r="F15" s="11">
        <f>IF(OR($B15="",$D15="",$E15=""),"",D15*(1+E15))</f>
        <v/>
      </c>
      <c r="G15" s="32" t="inlineStr">
        <is>
          <t>Ja</t>
        </is>
      </c>
      <c r="H15" s="11">
        <f>IF($B15="","",IF(G15="Ja",F15,0))</f>
        <v/>
      </c>
    </row>
    <row r="16">
      <c r="A16" s="32" t="n">
        <v>2</v>
      </c>
      <c r="B16" s="5" t="inlineStr">
        <is>
          <t>Wechselrichter</t>
        </is>
      </c>
      <c r="C16" s="5" t="inlineStr">
        <is>
          <t>Energieelektrik Berlin GmbH</t>
        </is>
      </c>
      <c r="D16" s="10" t="n">
        <v>14500</v>
      </c>
      <c r="E16" s="9" t="n">
        <v>0.19</v>
      </c>
      <c r="F16" s="15">
        <f>IF(OR($B16="",$D16="",$E16=""),"",D16*(1+E16))</f>
        <v/>
      </c>
      <c r="G16" s="32" t="inlineStr">
        <is>
          <t>Ja</t>
        </is>
      </c>
      <c r="H16" s="15">
        <f>IF($B16="","",IF(G16="Ja",F16,0))</f>
        <v/>
      </c>
    </row>
    <row r="17">
      <c r="A17" s="32" t="n">
        <v>3</v>
      </c>
      <c r="B17" s="5" t="inlineStr">
        <is>
          <t>Montagesystem</t>
        </is>
      </c>
      <c r="C17" s="5" t="inlineStr">
        <is>
          <t>Dachsysteme Deutschland GmbH</t>
        </is>
      </c>
      <c r="D17" s="10" t="n">
        <v>16000</v>
      </c>
      <c r="E17" s="9" t="n">
        <v>0.19</v>
      </c>
      <c r="F17" s="11">
        <f>IF(OR($B17="",$D17="",$E17=""),"",D17*(1+E17))</f>
        <v/>
      </c>
      <c r="G17" s="32" t="inlineStr">
        <is>
          <t>Ja</t>
        </is>
      </c>
      <c r="H17" s="11">
        <f>IF($B17="","",IF(G17="Ja",F17,0))</f>
        <v/>
      </c>
    </row>
    <row r="18">
      <c r="A18" s="32" t="n">
        <v>4</v>
      </c>
      <c r="B18" s="5" t="inlineStr">
        <is>
          <t>Batteriespeicher</t>
        </is>
      </c>
      <c r="C18" s="5" t="inlineStr">
        <is>
          <t>Speicherwerk München GmbH</t>
        </is>
      </c>
      <c r="D18" s="10" t="n">
        <v>22000</v>
      </c>
      <c r="E18" s="9" t="n">
        <v>0.19</v>
      </c>
      <c r="F18" s="15">
        <f>IF(OR($B18="",$D18="",$E18=""),"",D18*(1+E18))</f>
        <v/>
      </c>
      <c r="G18" s="32" t="inlineStr">
        <is>
          <t>Ja</t>
        </is>
      </c>
      <c r="H18" s="15">
        <f>IF($B18="","",IF(G18="Ja",F18,0))</f>
        <v/>
      </c>
    </row>
    <row r="19">
      <c r="A19" s="32" t="n">
        <v>5</v>
      </c>
      <c r="B19" s="5" t="inlineStr">
        <is>
          <t>Elektroinstallation</t>
        </is>
      </c>
      <c r="C19" s="5" t="inlineStr">
        <is>
          <t>Elektro Fischer GmbH</t>
        </is>
      </c>
      <c r="D19" s="10" t="n">
        <v>12500</v>
      </c>
      <c r="E19" s="9" t="n">
        <v>0.19</v>
      </c>
      <c r="F19" s="11">
        <f>IF(OR($B19="",$D19="",$E19=""),"",D19*(1+E19))</f>
        <v/>
      </c>
      <c r="G19" s="32" t="inlineStr">
        <is>
          <t>Ja</t>
        </is>
      </c>
      <c r="H19" s="11">
        <f>IF($B19="","",IF(G19="Ja",F19,0))</f>
        <v/>
      </c>
    </row>
    <row r="20">
      <c r="A20" s="32" t="n">
        <v>6</v>
      </c>
      <c r="B20" s="5" t="inlineStr">
        <is>
          <t>Planung und Statik</t>
        </is>
      </c>
      <c r="C20" s="5" t="inlineStr">
        <is>
          <t>Ingenieurbüro Weber</t>
        </is>
      </c>
      <c r="D20" s="10" t="n">
        <v>6500</v>
      </c>
      <c r="E20" s="9" t="n">
        <v>0.19</v>
      </c>
      <c r="F20" s="15">
        <f>IF(OR($B20="",$D20="",$E20=""),"",D20*(1+E20))</f>
        <v/>
      </c>
      <c r="G20" s="32" t="inlineStr">
        <is>
          <t>Ja</t>
        </is>
      </c>
      <c r="H20" s="15">
        <f>IF($B20="","",IF(G20="Ja",F20,0))</f>
        <v/>
      </c>
    </row>
    <row r="21">
      <c r="A21" s="32" t="n">
        <v>7</v>
      </c>
      <c r="B21" s="5" t="inlineStr">
        <is>
          <t>Netzanschluss</t>
        </is>
      </c>
      <c r="C21" s="5" t="inlineStr">
        <is>
          <t>Netzservice Rhein-Main GmbH</t>
        </is>
      </c>
      <c r="D21" s="10" t="n">
        <v>4500</v>
      </c>
      <c r="E21" s="9" t="n">
        <v>0.19</v>
      </c>
      <c r="F21" s="11">
        <f>IF(OR($B21="",$D21="",$E21=""),"",D21*(1+E21))</f>
        <v/>
      </c>
      <c r="G21" s="32" t="inlineStr">
        <is>
          <t>Ja</t>
        </is>
      </c>
      <c r="H21" s="11">
        <f>IF($B21="","",IF(G21="Ja",F21,0))</f>
        <v/>
      </c>
    </row>
    <row r="22">
      <c r="A22" s="32" t="n">
        <v>8</v>
      </c>
      <c r="B22" s="5" t="inlineStr">
        <is>
          <t>Monitoring</t>
        </is>
      </c>
      <c r="C22" s="5" t="inlineStr">
        <is>
          <t>PV-Datenservice Leipzig GmbH</t>
        </is>
      </c>
      <c r="D22" s="10" t="n">
        <v>2200</v>
      </c>
      <c r="E22" s="9" t="n">
        <v>0.19</v>
      </c>
      <c r="F22" s="15">
        <f>IF(OR($B22="",$D22="",$E22=""),"",D22*(1+E22))</f>
        <v/>
      </c>
      <c r="G22" s="32" t="inlineStr">
        <is>
          <t>Ja</t>
        </is>
      </c>
      <c r="H22" s="15">
        <f>IF($B22="","",IF(G22="Ja",F22,0))</f>
        <v/>
      </c>
    </row>
    <row r="23">
      <c r="A23" s="32" t="n"/>
      <c r="B23" s="5" t="n"/>
      <c r="C23" s="5" t="n"/>
      <c r="D23" s="10" t="n"/>
      <c r="E23" s="9" t="n"/>
      <c r="F23" s="11">
        <f>IF(OR($B23="",$D23="",$E23=""),"",D23*(1+E23))</f>
        <v/>
      </c>
      <c r="G23" s="32" t="n"/>
      <c r="H23" s="11">
        <f>IF($B23="","",IF(G23="Ja",F23,0))</f>
        <v/>
      </c>
    </row>
    <row r="24">
      <c r="A24" s="32" t="n"/>
      <c r="B24" s="5" t="n"/>
      <c r="C24" s="5" t="n"/>
      <c r="D24" s="10" t="n"/>
      <c r="E24" s="9" t="n"/>
      <c r="F24" s="15">
        <f>IF(OR($B24="",$D24="",$E24=""),"",D24*(1+E24))</f>
        <v/>
      </c>
      <c r="G24" s="32" t="n"/>
      <c r="H24" s="15">
        <f>IF($B24="","",IF(G24="Ja",F24,0))</f>
        <v/>
      </c>
    </row>
    <row r="25">
      <c r="A25" s="32" t="n"/>
      <c r="B25" s="5" t="n"/>
      <c r="C25" s="5" t="n"/>
      <c r="D25" s="10" t="n"/>
      <c r="E25" s="9" t="n"/>
      <c r="F25" s="11">
        <f>IF(OR($B25="",$D25="",$E25=""),"",D25*(1+E25))</f>
        <v/>
      </c>
      <c r="G25" s="32" t="n"/>
      <c r="H25" s="11">
        <f>IF($B25="","",IF(G25="Ja",F25,0))</f>
        <v/>
      </c>
    </row>
    <row r="26">
      <c r="A26" s="32" t="n"/>
      <c r="B26" s="5" t="n"/>
      <c r="C26" s="5" t="n"/>
      <c r="D26" s="10" t="n"/>
      <c r="E26" s="9" t="n"/>
      <c r="F26" s="15">
        <f>IF(OR($B26="",$D26="",$E26=""),"",D26*(1+E26))</f>
        <v/>
      </c>
      <c r="G26" s="32" t="n"/>
      <c r="H26" s="15">
        <f>IF($B26="","",IF(G26="Ja",F26,0))</f>
        <v/>
      </c>
    </row>
    <row r="27">
      <c r="A27" s="32" t="n"/>
      <c r="B27" s="5" t="n"/>
      <c r="C27" s="5" t="n"/>
      <c r="D27" s="10" t="n"/>
      <c r="E27" s="9" t="n"/>
      <c r="F27" s="11">
        <f>IF(OR($B27="",$D27="",$E27=""),"",D27*(1+E27))</f>
        <v/>
      </c>
      <c r="G27" s="32" t="n"/>
      <c r="H27" s="11">
        <f>IF($B27="","",IF(G27="Ja",F27,0))</f>
        <v/>
      </c>
    </row>
    <row r="28">
      <c r="A28" s="32" t="n"/>
      <c r="B28" s="5" t="n"/>
      <c r="C28" s="5" t="n"/>
      <c r="D28" s="10" t="n"/>
      <c r="E28" s="9" t="n"/>
      <c r="F28" s="15">
        <f>IF(OR($B28="",$D28="",$E28=""),"",D28*(1+E28))</f>
        <v/>
      </c>
      <c r="G28" s="32" t="n"/>
      <c r="H28" s="15">
        <f>IF($B28="","",IF(G28="Ja",F28,0))</f>
        <v/>
      </c>
    </row>
    <row r="29">
      <c r="A29" s="32" t="n"/>
      <c r="B29" s="5" t="n"/>
      <c r="C29" s="5" t="n"/>
      <c r="D29" s="10" t="n"/>
      <c r="E29" s="9" t="n"/>
      <c r="F29" s="11">
        <f>IF(OR($B29="",$D29="",$E29=""),"",D29*(1+E29))</f>
        <v/>
      </c>
      <c r="G29" s="32" t="n"/>
      <c r="H29" s="11">
        <f>IF($B29="","",IF(G29="Ja",F29,0))</f>
        <v/>
      </c>
    </row>
    <row r="30">
      <c r="A30" s="32" t="n"/>
      <c r="B30" s="5" t="n"/>
      <c r="C30" s="5" t="n"/>
      <c r="D30" s="10" t="n"/>
      <c r="E30" s="9" t="n"/>
      <c r="F30" s="15">
        <f>IF(OR($B30="",$D30="",$E30=""),"",D30*(1+E30))</f>
        <v/>
      </c>
      <c r="G30" s="32" t="n"/>
      <c r="H30" s="15">
        <f>IF($B30="","",IF(G30="Ja",F30,0))</f>
        <v/>
      </c>
    </row>
    <row r="31">
      <c r="A31" s="32" t="n"/>
      <c r="B31" s="5" t="n"/>
      <c r="C31" s="5" t="n"/>
      <c r="D31" s="10" t="n"/>
      <c r="E31" s="9" t="n"/>
      <c r="F31" s="11">
        <f>IF(OR($B31="",$D31="",$E31=""),"",D31*(1+E31))</f>
        <v/>
      </c>
      <c r="G31" s="32" t="n"/>
      <c r="H31" s="11">
        <f>IF($B31="","",IF(G31="Ja",F31,0))</f>
        <v/>
      </c>
    </row>
    <row r="32">
      <c r="A32" s="32" t="n"/>
      <c r="B32" s="5" t="n"/>
      <c r="C32" s="5" t="n"/>
      <c r="D32" s="10" t="n"/>
      <c r="E32" s="9" t="n"/>
      <c r="F32" s="15">
        <f>IF(OR($B32="",$D32="",$E32=""),"",D32*(1+E32))</f>
        <v/>
      </c>
      <c r="G32" s="32" t="n"/>
      <c r="H32" s="15">
        <f>IF($B32="","",IF(G32="Ja",F32,0))</f>
        <v/>
      </c>
    </row>
    <row r="33">
      <c r="A33" s="32" t="n"/>
      <c r="B33" s="5" t="n"/>
      <c r="C33" s="5" t="n"/>
      <c r="D33" s="10" t="n"/>
      <c r="E33" s="9" t="n"/>
      <c r="F33" s="11">
        <f>IF(OR($B33="",$D33="",$E33=""),"",D33*(1+E33))</f>
        <v/>
      </c>
      <c r="G33" s="32" t="n"/>
      <c r="H33" s="11">
        <f>IF($B33="","",IF(G33="Ja",F33,0))</f>
        <v/>
      </c>
    </row>
    <row r="34">
      <c r="A34" s="32" t="n"/>
      <c r="B34" s="5" t="n"/>
      <c r="C34" s="5" t="n"/>
      <c r="D34" s="10" t="n"/>
      <c r="E34" s="9" t="n"/>
      <c r="F34" s="15">
        <f>IF(OR($B34="",$D34="",$E34=""),"",D34*(1+E34))</f>
        <v/>
      </c>
      <c r="G34" s="32" t="n"/>
      <c r="H34" s="15">
        <f>IF($B34="","",IF(G34="Ja",F34,0))</f>
        <v/>
      </c>
    </row>
    <row r="35">
      <c r="A35" s="32" t="n"/>
      <c r="B35" s="5" t="n"/>
      <c r="C35" s="5" t="n"/>
      <c r="D35" s="10" t="n"/>
      <c r="E35" s="9" t="n"/>
      <c r="F35" s="11">
        <f>IF(OR($B35="",$D35="",$E35=""),"",D35*(1+E35))</f>
        <v/>
      </c>
      <c r="G35" s="32" t="n"/>
      <c r="H35" s="11">
        <f>IF($B35="","",IF(G35="Ja",F35,0))</f>
        <v/>
      </c>
    </row>
    <row r="36">
      <c r="A36" s="32" t="n"/>
      <c r="B36" s="5" t="n"/>
      <c r="C36" s="5" t="n"/>
      <c r="D36" s="10" t="n"/>
      <c r="E36" s="9" t="n"/>
      <c r="F36" s="15">
        <f>IF(OR($B36="",$D36="",$E36=""),"",D36*(1+E36))</f>
        <v/>
      </c>
      <c r="G36" s="32" t="n"/>
      <c r="H36" s="15">
        <f>IF($B36="","",IF(G36="Ja",F36,0))</f>
        <v/>
      </c>
    </row>
    <row r="37">
      <c r="A37" s="32" t="n"/>
      <c r="B37" s="5" t="n"/>
      <c r="C37" s="5" t="n"/>
      <c r="D37" s="10" t="n"/>
      <c r="E37" s="9" t="n"/>
      <c r="F37" s="11">
        <f>IF(OR($B37="",$D37="",$E37=""),"",D37*(1+E37))</f>
        <v/>
      </c>
      <c r="G37" s="32" t="n"/>
      <c r="H37" s="11">
        <f>IF($B37="","",IF(G37="Ja",F37,0))</f>
        <v/>
      </c>
    </row>
    <row r="38">
      <c r="A38" s="32" t="n"/>
      <c r="B38" s="5" t="n"/>
      <c r="C38" s="5" t="n"/>
      <c r="D38" s="10" t="n"/>
      <c r="E38" s="9" t="n"/>
      <c r="F38" s="15">
        <f>IF(OR($B38="",$D38="",$E38=""),"",D38*(1+E38))</f>
        <v/>
      </c>
      <c r="G38" s="32" t="n"/>
      <c r="H38" s="15">
        <f>IF($B38="","",IF(G38="Ja",F38,0))</f>
        <v/>
      </c>
    </row>
    <row r="39">
      <c r="A39" s="32" t="n"/>
      <c r="B39" s="5" t="n"/>
      <c r="C39" s="5" t="n"/>
      <c r="D39" s="10" t="n"/>
      <c r="E39" s="9" t="n"/>
      <c r="F39" s="11">
        <f>IF(OR($B39="",$D39="",$E39=""),"",D39*(1+E39))</f>
        <v/>
      </c>
      <c r="G39" s="32" t="n"/>
      <c r="H39" s="11">
        <f>IF($B39="","",IF(G39="Ja",F39,0))</f>
        <v/>
      </c>
    </row>
    <row r="40">
      <c r="A40" s="32" t="n"/>
      <c r="B40" s="5" t="n"/>
      <c r="C40" s="5" t="n"/>
      <c r="D40" s="10" t="n"/>
      <c r="E40" s="9" t="n"/>
      <c r="F40" s="15">
        <f>IF(OR($B40="",$D40="",$E40=""),"",D40*(1+E40))</f>
        <v/>
      </c>
      <c r="G40" s="32" t="n"/>
      <c r="H40" s="15">
        <f>IF($B40="","",IF(G40="Ja",F40,0))</f>
        <v/>
      </c>
    </row>
    <row r="41">
      <c r="A41" s="32" t="n"/>
      <c r="B41" s="5" t="n"/>
      <c r="C41" s="5" t="n"/>
      <c r="D41" s="10" t="n"/>
      <c r="E41" s="9" t="n"/>
      <c r="F41" s="11">
        <f>IF(OR($B41="",$D41="",$E41=""),"",D41*(1+E41))</f>
        <v/>
      </c>
      <c r="G41" s="32" t="n"/>
      <c r="H41" s="11">
        <f>IF($B41="","",IF(G41="Ja",F41,0))</f>
        <v/>
      </c>
    </row>
    <row r="42">
      <c r="A42" s="32" t="n"/>
      <c r="B42" s="5" t="n"/>
      <c r="C42" s="5" t="n"/>
      <c r="D42" s="10" t="n"/>
      <c r="E42" s="9" t="n"/>
      <c r="F42" s="15">
        <f>IF(OR($B42="",$D42="",$E42=""),"",D42*(1+E42))</f>
        <v/>
      </c>
      <c r="G42" s="32" t="n"/>
      <c r="H42" s="15">
        <f>IF($B42="","",IF(G42="Ja",F42,0))</f>
        <v/>
      </c>
    </row>
    <row r="43">
      <c r="A43" s="32" t="n"/>
      <c r="B43" s="5" t="n"/>
      <c r="C43" s="5" t="n"/>
      <c r="D43" s="10" t="n"/>
      <c r="E43" s="9" t="n"/>
      <c r="F43" s="11">
        <f>IF(OR($B43="",$D43="",$E43=""),"",D43*(1+E43))</f>
        <v/>
      </c>
      <c r="G43" s="32" t="n"/>
      <c r="H43" s="11">
        <f>IF($B43="","",IF(G43="Ja",F43,0))</f>
        <v/>
      </c>
    </row>
    <row r="44">
      <c r="A44" s="32" t="n"/>
      <c r="B44" s="5" t="n"/>
      <c r="C44" s="5" t="n"/>
      <c r="D44" s="10" t="n"/>
      <c r="E44" s="9" t="n"/>
      <c r="F44" s="15">
        <f>IF(OR($B44="",$D44="",$E44=""),"",D44*(1+E44))</f>
        <v/>
      </c>
      <c r="G44" s="32" t="n"/>
      <c r="H44" s="15">
        <f>IF($B44="","",IF(G44="Ja",F44,0))</f>
        <v/>
      </c>
    </row>
    <row r="45">
      <c r="A45" s="32" t="n"/>
      <c r="B45" s="5" t="n"/>
      <c r="C45" s="5" t="n"/>
      <c r="D45" s="10" t="n"/>
      <c r="E45" s="9" t="n"/>
      <c r="F45" s="11">
        <f>IF(OR($B45="",$D45="",$E45=""),"",D45*(1+E45))</f>
        <v/>
      </c>
      <c r="G45" s="32" t="n"/>
      <c r="H45" s="11">
        <f>IF($B45="","",IF(G45="Ja",F45,0))</f>
        <v/>
      </c>
    </row>
    <row r="46">
      <c r="A46" s="32" t="n"/>
      <c r="B46" s="5" t="n"/>
      <c r="C46" s="5" t="n"/>
      <c r="D46" s="10" t="n"/>
      <c r="E46" s="9" t="n"/>
      <c r="F46" s="15">
        <f>IF(OR($B46="",$D46="",$E46=""),"",D46*(1+E46))</f>
        <v/>
      </c>
      <c r="G46" s="32" t="n"/>
      <c r="H46" s="15">
        <f>IF($B46="","",IF(G46="Ja",F46,0))</f>
        <v/>
      </c>
    </row>
    <row r="47">
      <c r="A47" s="32" t="n"/>
      <c r="B47" s="5" t="n"/>
      <c r="C47" s="5" t="n"/>
      <c r="D47" s="10" t="n"/>
      <c r="E47" s="9" t="n"/>
      <c r="F47" s="11">
        <f>IF(OR($B47="",$D47="",$E47=""),"",D47*(1+E47))</f>
        <v/>
      </c>
      <c r="G47" s="32" t="n"/>
      <c r="H47" s="11">
        <f>IF($B47="","",IF(G47="Ja",F47,0))</f>
        <v/>
      </c>
    </row>
    <row r="48">
      <c r="A48" s="32" t="n"/>
      <c r="B48" s="5" t="n"/>
      <c r="C48" s="5" t="n"/>
      <c r="D48" s="10" t="n"/>
      <c r="E48" s="9" t="n"/>
      <c r="F48" s="15">
        <f>IF(OR($B48="",$D48="",$E48=""),"",D48*(1+E48))</f>
        <v/>
      </c>
      <c r="G48" s="32" t="n"/>
      <c r="H48" s="15">
        <f>IF($B48="","",IF(G48="Ja",F48,0))</f>
        <v/>
      </c>
    </row>
    <row r="49">
      <c r="A49" s="32" t="n"/>
      <c r="B49" s="5" t="n"/>
      <c r="C49" s="5" t="n"/>
      <c r="D49" s="10" t="n"/>
      <c r="E49" s="9" t="n"/>
      <c r="F49" s="11">
        <f>IF(OR($B49="",$D49="",$E49=""),"",D49*(1+E49))</f>
        <v/>
      </c>
      <c r="G49" s="32" t="n"/>
      <c r="H49" s="11">
        <f>IF($B49="","",IF(G49="Ja",F49,0))</f>
        <v/>
      </c>
    </row>
    <row r="50">
      <c r="A50" s="32" t="n"/>
      <c r="B50" s="5" t="n"/>
      <c r="C50" s="5" t="n"/>
      <c r="D50" s="10" t="n"/>
      <c r="E50" s="9" t="n"/>
      <c r="F50" s="15">
        <f>IF(OR($B50="",$D50="",$E50=""),"",D50*(1+E50))</f>
        <v/>
      </c>
      <c r="G50" s="32" t="n"/>
      <c r="H50" s="15">
        <f>IF($B50="","",IF(G50="Ja",F50,0))</f>
        <v/>
      </c>
    </row>
    <row r="51">
      <c r="A51" s="32" t="n"/>
      <c r="B51" s="5" t="n"/>
      <c r="C51" s="5" t="n"/>
      <c r="D51" s="10" t="n"/>
      <c r="E51" s="9" t="n"/>
      <c r="F51" s="11">
        <f>IF(OR($B51="",$D51="",$E51=""),"",D51*(1+E51))</f>
        <v/>
      </c>
      <c r="G51" s="32" t="n"/>
      <c r="H51" s="11">
        <f>IF($B51="","",IF(G51="Ja",F51,0))</f>
        <v/>
      </c>
    </row>
    <row r="52">
      <c r="A52" s="32" t="n"/>
      <c r="B52" s="5" t="n"/>
      <c r="C52" s="5" t="n"/>
      <c r="D52" s="10" t="n"/>
      <c r="E52" s="9" t="n"/>
      <c r="F52" s="15">
        <f>IF(OR($B52="",$D52="",$E52=""),"",D52*(1+E52))</f>
        <v/>
      </c>
      <c r="G52" s="32" t="n"/>
      <c r="H52" s="15">
        <f>IF($B52="","",IF(G52="Ja",F52,0))</f>
        <v/>
      </c>
    </row>
    <row r="53">
      <c r="A53" s="32" t="n"/>
      <c r="B53" s="5" t="n"/>
      <c r="C53" s="5" t="n"/>
      <c r="D53" s="10" t="n"/>
      <c r="E53" s="9" t="n"/>
      <c r="F53" s="11">
        <f>IF(OR($B53="",$D53="",$E53=""),"",D53*(1+E53))</f>
        <v/>
      </c>
      <c r="G53" s="32" t="n"/>
      <c r="H53" s="11">
        <f>IF($B53="","",IF(G53="Ja",F53,0))</f>
        <v/>
      </c>
    </row>
    <row r="54">
      <c r="A54" s="32" t="n"/>
      <c r="B54" s="5" t="n"/>
      <c r="C54" s="5" t="n"/>
      <c r="D54" s="10" t="n"/>
      <c r="E54" s="9" t="n"/>
      <c r="F54" s="15">
        <f>IF(OR($B54="",$D54="",$E54=""),"",D54*(1+E54))</f>
        <v/>
      </c>
      <c r="G54" s="32" t="n"/>
      <c r="H54" s="15">
        <f>IF($B54="","",IF(G54="Ja",F54,0))</f>
        <v/>
      </c>
    </row>
    <row r="55">
      <c r="A55" s="32" t="n"/>
      <c r="B55" s="5" t="n"/>
      <c r="C55" s="5" t="n"/>
      <c r="D55" s="10" t="n"/>
      <c r="E55" s="9" t="n"/>
      <c r="F55" s="11">
        <f>IF(OR($B55="",$D55="",$E55=""),"",D55*(1+E55))</f>
        <v/>
      </c>
      <c r="G55" s="32" t="n"/>
      <c r="H55" s="11">
        <f>IF($B55="","",IF(G55="Ja",F55,0))</f>
        <v/>
      </c>
    </row>
    <row r="56">
      <c r="A56" s="32" t="n"/>
      <c r="B56" s="5" t="n"/>
      <c r="C56" s="5" t="n"/>
      <c r="D56" s="10" t="n"/>
      <c r="E56" s="9" t="n"/>
      <c r="F56" s="15">
        <f>IF(OR($B56="",$D56="",$E56=""),"",D56*(1+E56))</f>
        <v/>
      </c>
      <c r="G56" s="32" t="n"/>
      <c r="H56" s="15">
        <f>IF($B56="","",IF(G56="Ja",F56,0))</f>
        <v/>
      </c>
    </row>
    <row r="57">
      <c r="A57" s="32" t="n"/>
      <c r="B57" s="5" t="n"/>
      <c r="C57" s="5" t="n"/>
      <c r="D57" s="10" t="n"/>
      <c r="E57" s="9" t="n"/>
      <c r="F57" s="11">
        <f>IF(OR($B57="",$D57="",$E57=""),"",D57*(1+E57))</f>
        <v/>
      </c>
      <c r="G57" s="32" t="n"/>
      <c r="H57" s="11">
        <f>IF($B57="","",IF(G57="Ja",F57,0))</f>
        <v/>
      </c>
    </row>
    <row r="58">
      <c r="A58" s="32" t="n"/>
      <c r="B58" s="5" t="n"/>
      <c r="C58" s="5" t="n"/>
      <c r="D58" s="10" t="n"/>
      <c r="E58" s="9" t="n"/>
      <c r="F58" s="15">
        <f>IF(OR($B58="",$D58="",$E58=""),"",D58*(1+E58))</f>
        <v/>
      </c>
      <c r="G58" s="32" t="n"/>
      <c r="H58" s="15">
        <f>IF($B58="","",IF(G58="Ja",F58,0))</f>
        <v/>
      </c>
    </row>
    <row r="59">
      <c r="A59" s="32" t="n"/>
      <c r="B59" s="5" t="n"/>
      <c r="C59" s="5" t="n"/>
      <c r="D59" s="10" t="n"/>
      <c r="E59" s="9" t="n"/>
      <c r="F59" s="11">
        <f>IF(OR($B59="",$D59="",$E59=""),"",D59*(1+E59))</f>
        <v/>
      </c>
      <c r="G59" s="32" t="n"/>
      <c r="H59" s="11">
        <f>IF($B59="","",IF(G59="Ja",F59,0))</f>
        <v/>
      </c>
    </row>
    <row r="60">
      <c r="A60" s="32" t="n"/>
      <c r="B60" s="5" t="n"/>
      <c r="C60" s="5" t="n"/>
      <c r="D60" s="10" t="n"/>
      <c r="E60" s="9" t="n"/>
      <c r="F60" s="15">
        <f>IF(OR($B60="",$D60="",$E60=""),"",D60*(1+E60))</f>
        <v/>
      </c>
      <c r="G60" s="32" t="n"/>
      <c r="H60" s="15">
        <f>IF($B60="","",IF(G60="Ja",F60,0))</f>
        <v/>
      </c>
    </row>
    <row r="61">
      <c r="A61" s="32" t="n"/>
      <c r="B61" s="5" t="n"/>
      <c r="C61" s="5" t="n"/>
      <c r="D61" s="10" t="n"/>
      <c r="E61" s="9" t="n"/>
      <c r="F61" s="11">
        <f>IF(OR($B61="",$D61="",$E61=""),"",D61*(1+E61))</f>
        <v/>
      </c>
      <c r="G61" s="32" t="n"/>
      <c r="H61" s="11">
        <f>IF($B61="","",IF(G61="Ja",F61,0))</f>
        <v/>
      </c>
    </row>
    <row r="62">
      <c r="A62" s="32" t="n"/>
      <c r="B62" s="5" t="n"/>
      <c r="C62" s="5" t="n"/>
      <c r="D62" s="10" t="n"/>
      <c r="E62" s="9" t="n"/>
      <c r="F62" s="15">
        <f>IF(OR($B62="",$D62="",$E62=""),"",D62*(1+E62))</f>
        <v/>
      </c>
      <c r="G62" s="32" t="n"/>
      <c r="H62" s="15">
        <f>IF($B62="","",IF(G62="Ja",F62,0))</f>
        <v/>
      </c>
    </row>
    <row r="63">
      <c r="A63" s="32" t="n"/>
      <c r="B63" s="5" t="n"/>
      <c r="C63" s="5" t="n"/>
      <c r="D63" s="10" t="n"/>
      <c r="E63" s="9" t="n"/>
      <c r="F63" s="11">
        <f>IF(OR($B63="",$D63="",$E63=""),"",D63*(1+E63))</f>
        <v/>
      </c>
      <c r="G63" s="32" t="n"/>
      <c r="H63" s="11">
        <f>IF($B63="","",IF(G63="Ja",F63,0))</f>
        <v/>
      </c>
    </row>
    <row r="64">
      <c r="A64" s="32" t="n"/>
      <c r="B64" s="5" t="n"/>
      <c r="C64" s="5" t="n"/>
      <c r="D64" s="10" t="n"/>
      <c r="E64" s="9" t="n"/>
      <c r="F64" s="15">
        <f>IF(OR($B64="",$D64="",$E64=""),"",D64*(1+E64))</f>
        <v/>
      </c>
      <c r="G64" s="32" t="n"/>
      <c r="H64" s="15">
        <f>IF($B64="","",IF(G64="Ja",F64,0))</f>
        <v/>
      </c>
    </row>
    <row r="65">
      <c r="A65" s="32" t="n"/>
      <c r="B65" s="5" t="n"/>
      <c r="C65" s="5" t="n"/>
      <c r="D65" s="10" t="n"/>
      <c r="E65" s="9" t="n"/>
      <c r="F65" s="11">
        <f>IF(OR($B65="",$D65="",$E65=""),"",D65*(1+E65))</f>
        <v/>
      </c>
      <c r="G65" s="32" t="n"/>
      <c r="H65" s="11">
        <f>IF($B65="","",IF(G65="Ja",F65,0))</f>
        <v/>
      </c>
    </row>
    <row r="66">
      <c r="A66" s="32" t="n"/>
      <c r="B66" s="5" t="n"/>
      <c r="C66" s="5" t="n"/>
      <c r="D66" s="10" t="n"/>
      <c r="E66" s="9" t="n"/>
      <c r="F66" s="15">
        <f>IF(OR($B66="",$D66="",$E66=""),"",D66*(1+E66))</f>
        <v/>
      </c>
      <c r="G66" s="32" t="n"/>
      <c r="H66" s="15">
        <f>IF($B66="","",IF(G66="Ja",F66,0))</f>
        <v/>
      </c>
    </row>
    <row r="67">
      <c r="A67" s="32" t="n"/>
      <c r="B67" s="5" t="n"/>
      <c r="C67" s="5" t="n"/>
      <c r="D67" s="10" t="n"/>
      <c r="E67" s="9" t="n"/>
      <c r="F67" s="11">
        <f>IF(OR($B67="",$D67="",$E67=""),"",D67*(1+E67))</f>
        <v/>
      </c>
      <c r="G67" s="32" t="n"/>
      <c r="H67" s="11">
        <f>IF($B67="","",IF(G67="Ja",F67,0))</f>
        <v/>
      </c>
    </row>
    <row r="68">
      <c r="A68" s="32" t="n"/>
      <c r="B68" s="5" t="n"/>
      <c r="C68" s="5" t="n"/>
      <c r="D68" s="10" t="n"/>
      <c r="E68" s="9" t="n"/>
      <c r="F68" s="15">
        <f>IF(OR($B68="",$D68="",$E68=""),"",D68*(1+E68))</f>
        <v/>
      </c>
      <c r="G68" s="32" t="n"/>
      <c r="H68" s="15">
        <f>IF($B68="","",IF(G68="Ja",F68,0))</f>
        <v/>
      </c>
    </row>
    <row r="69">
      <c r="A69" s="32" t="n"/>
      <c r="B69" s="5" t="n"/>
      <c r="C69" s="5" t="n"/>
      <c r="D69" s="10" t="n"/>
      <c r="E69" s="9" t="n"/>
      <c r="F69" s="11">
        <f>IF(OR($B69="",$D69="",$E69=""),"",D69*(1+E69))</f>
        <v/>
      </c>
      <c r="G69" s="32" t="n"/>
      <c r="H69" s="11">
        <f>IF($B69="","",IF(G69="Ja",F69,0))</f>
        <v/>
      </c>
    </row>
    <row r="70">
      <c r="A70" s="32" t="n"/>
      <c r="B70" s="5" t="n"/>
      <c r="C70" s="5" t="n"/>
      <c r="D70" s="10" t="n"/>
      <c r="E70" s="9" t="n"/>
      <c r="F70" s="15">
        <f>IF(OR($B70="",$D70="",$E70=""),"",D70*(1+E70))</f>
        <v/>
      </c>
      <c r="G70" s="32" t="n"/>
      <c r="H70" s="15">
        <f>IF($B70="","",IF(G70="Ja",F70,0))</f>
        <v/>
      </c>
    </row>
    <row r="71">
      <c r="A71" s="32" t="n"/>
      <c r="B71" s="5" t="n"/>
      <c r="C71" s="5" t="n"/>
      <c r="D71" s="10" t="n"/>
      <c r="E71" s="9" t="n"/>
      <c r="F71" s="11">
        <f>IF(OR($B71="",$D71="",$E71=""),"",D71*(1+E71))</f>
        <v/>
      </c>
      <c r="G71" s="32" t="n"/>
      <c r="H71" s="11">
        <f>IF($B71="","",IF(G71="Ja",F71,0))</f>
        <v/>
      </c>
    </row>
    <row r="72">
      <c r="A72" s="32" t="n"/>
      <c r="B72" s="5" t="n"/>
      <c r="C72" s="5" t="n"/>
      <c r="D72" s="10" t="n"/>
      <c r="E72" s="9" t="n"/>
      <c r="F72" s="15">
        <f>IF(OR($B72="",$D72="",$E72=""),"",D72*(1+E72))</f>
        <v/>
      </c>
      <c r="G72" s="32" t="n"/>
      <c r="H72" s="15">
        <f>IF($B72="","",IF(G72="Ja",F72,0))</f>
        <v/>
      </c>
    </row>
    <row r="73">
      <c r="A73" s="32" t="n"/>
      <c r="B73" s="5" t="n"/>
      <c r="C73" s="5" t="n"/>
      <c r="D73" s="10" t="n"/>
      <c r="E73" s="9" t="n"/>
      <c r="F73" s="11">
        <f>IF(OR($B73="",$D73="",$E73=""),"",D73*(1+E73))</f>
        <v/>
      </c>
      <c r="G73" s="32" t="n"/>
      <c r="H73" s="11">
        <f>IF($B73="","",IF(G73="Ja",F73,0))</f>
        <v/>
      </c>
    </row>
    <row r="74">
      <c r="A74" s="32" t="n"/>
      <c r="B74" s="5" t="n"/>
      <c r="C74" s="5" t="n"/>
      <c r="D74" s="10" t="n"/>
      <c r="E74" s="9" t="n"/>
      <c r="F74" s="15">
        <f>IF(OR($B74="",$D74="",$E74=""),"",D74*(1+E74))</f>
        <v/>
      </c>
      <c r="G74" s="32" t="n"/>
      <c r="H74" s="15">
        <f>IF($B74="","",IF(G74="Ja",F74,0))</f>
        <v/>
      </c>
    </row>
    <row r="75">
      <c r="A75" s="32" t="n"/>
      <c r="B75" s="5" t="n"/>
      <c r="C75" s="5" t="n"/>
      <c r="D75" s="10" t="n"/>
      <c r="E75" s="9" t="n"/>
      <c r="F75" s="11">
        <f>IF(OR($B75="",$D75="",$E75=""),"",D75*(1+E75))</f>
        <v/>
      </c>
      <c r="G75" s="32" t="n"/>
      <c r="H75" s="11">
        <f>IF($B75="","",IF(G75="Ja",F75,0))</f>
        <v/>
      </c>
    </row>
    <row r="76">
      <c r="A76" s="32" t="n"/>
      <c r="B76" s="5" t="n"/>
      <c r="C76" s="5" t="n"/>
      <c r="D76" s="10" t="n"/>
      <c r="E76" s="9" t="n"/>
      <c r="F76" s="15">
        <f>IF(OR($B76="",$D76="",$E76=""),"",D76*(1+E76))</f>
        <v/>
      </c>
      <c r="G76" s="32" t="n"/>
      <c r="H76" s="15">
        <f>IF($B76="","",IF(G76="Ja",F76,0))</f>
        <v/>
      </c>
    </row>
    <row r="77">
      <c r="A77" s="32" t="n"/>
      <c r="B77" s="5" t="n"/>
      <c r="C77" s="5" t="n"/>
      <c r="D77" s="10" t="n"/>
      <c r="E77" s="9" t="n"/>
      <c r="F77" s="11">
        <f>IF(OR($B77="",$D77="",$E77=""),"",D77*(1+E77))</f>
        <v/>
      </c>
      <c r="G77" s="32" t="n"/>
      <c r="H77" s="11">
        <f>IF($B77="","",IF(G77="Ja",F77,0))</f>
        <v/>
      </c>
    </row>
    <row r="78">
      <c r="A78" s="32" t="n"/>
      <c r="B78" s="5" t="n"/>
      <c r="C78" s="5" t="n"/>
      <c r="D78" s="10" t="n"/>
      <c r="E78" s="9" t="n"/>
      <c r="F78" s="15">
        <f>IF(OR($B78="",$D78="",$E78=""),"",D78*(1+E78))</f>
        <v/>
      </c>
      <c r="G78" s="32" t="n"/>
      <c r="H78" s="15">
        <f>IF($B78="","",IF(G78="Ja",F78,0))</f>
        <v/>
      </c>
    </row>
    <row r="79">
      <c r="A79" s="32" t="n"/>
      <c r="B79" s="5" t="n"/>
      <c r="C79" s="5" t="n"/>
      <c r="D79" s="10" t="n"/>
      <c r="E79" s="9" t="n"/>
      <c r="F79" s="11">
        <f>IF(OR($B79="",$D79="",$E79=""),"",D79*(1+E79))</f>
        <v/>
      </c>
      <c r="G79" s="32" t="n"/>
      <c r="H79" s="11">
        <f>IF($B79="","",IF(G79="Ja",F79,0))</f>
        <v/>
      </c>
    </row>
    <row r="80">
      <c r="A80" s="32" t="n"/>
      <c r="B80" s="5" t="n"/>
      <c r="C80" s="5" t="n"/>
      <c r="D80" s="10" t="n"/>
      <c r="E80" s="9" t="n"/>
      <c r="F80" s="15">
        <f>IF(OR($B80="",$D80="",$E80=""),"",D80*(1+E80))</f>
        <v/>
      </c>
      <c r="G80" s="32" t="n"/>
      <c r="H80" s="15">
        <f>IF($B80="","",IF(G80="Ja",F80,0))</f>
        <v/>
      </c>
    </row>
    <row r="81">
      <c r="A81" s="32" t="n"/>
      <c r="B81" s="5" t="n"/>
      <c r="C81" s="5" t="n"/>
      <c r="D81" s="10" t="n"/>
      <c r="E81" s="9" t="n"/>
      <c r="F81" s="11">
        <f>IF(OR($B81="",$D81="",$E81=""),"",D81*(1+E81))</f>
        <v/>
      </c>
      <c r="G81" s="32" t="n"/>
      <c r="H81" s="11">
        <f>IF($B81="","",IF(G81="Ja",F81,0))</f>
        <v/>
      </c>
    </row>
    <row r="82">
      <c r="A82" s="32" t="n"/>
      <c r="B82" s="5" t="n"/>
      <c r="C82" s="5" t="n"/>
      <c r="D82" s="10" t="n"/>
      <c r="E82" s="9" t="n"/>
      <c r="F82" s="15">
        <f>IF(OR($B82="",$D82="",$E82=""),"",D82*(1+E82))</f>
        <v/>
      </c>
      <c r="G82" s="32" t="n"/>
      <c r="H82" s="15">
        <f>IF($B82="","",IF(G82="Ja",F82,0))</f>
        <v/>
      </c>
    </row>
    <row r="83">
      <c r="A83" s="32" t="n"/>
      <c r="B83" s="5" t="n"/>
      <c r="C83" s="5" t="n"/>
      <c r="D83" s="10" t="n"/>
      <c r="E83" s="9" t="n"/>
      <c r="F83" s="11">
        <f>IF(OR($B83="",$D83="",$E83=""),"",D83*(1+E83))</f>
        <v/>
      </c>
      <c r="G83" s="32" t="n"/>
      <c r="H83" s="11">
        <f>IF($B83="","",IF(G83="Ja",F83,0))</f>
        <v/>
      </c>
    </row>
    <row r="84">
      <c r="A84" s="32" t="n"/>
      <c r="B84" s="5" t="n"/>
      <c r="C84" s="5" t="n"/>
      <c r="D84" s="10" t="n"/>
      <c r="E84" s="9" t="n"/>
      <c r="F84" s="15">
        <f>IF(OR($B84="",$D84="",$E84=""),"",D84*(1+E84))</f>
        <v/>
      </c>
      <c r="G84" s="32" t="n"/>
      <c r="H84" s="15">
        <f>IF($B84="","",IF(G84="Ja",F84,0))</f>
        <v/>
      </c>
    </row>
    <row r="85">
      <c r="A85" s="32" t="n"/>
      <c r="B85" s="5" t="n"/>
      <c r="C85" s="5" t="n"/>
      <c r="D85" s="10" t="n"/>
      <c r="E85" s="9" t="n"/>
      <c r="F85" s="11">
        <f>IF(OR($B85="",$D85="",$E85=""),"",D85*(1+E85))</f>
        <v/>
      </c>
      <c r="G85" s="32" t="n"/>
      <c r="H85" s="11">
        <f>IF($B85="","",IF(G85="Ja",F85,0))</f>
        <v/>
      </c>
    </row>
    <row r="86">
      <c r="A86" s="32" t="n"/>
      <c r="B86" s="5" t="n"/>
      <c r="C86" s="5" t="n"/>
      <c r="D86" s="10" t="n"/>
      <c r="E86" s="9" t="n"/>
      <c r="F86" s="15">
        <f>IF(OR($B86="",$D86="",$E86=""),"",D86*(1+E86))</f>
        <v/>
      </c>
      <c r="G86" s="32" t="n"/>
      <c r="H86" s="15">
        <f>IF($B86="","",IF(G86="Ja",F86,0))</f>
        <v/>
      </c>
    </row>
    <row r="87">
      <c r="A87" s="32" t="n"/>
      <c r="B87" s="5" t="n"/>
      <c r="C87" s="5" t="n"/>
      <c r="D87" s="10" t="n"/>
      <c r="E87" s="9" t="n"/>
      <c r="F87" s="11">
        <f>IF(OR($B87="",$D87="",$E87=""),"",D87*(1+E87))</f>
        <v/>
      </c>
      <c r="G87" s="32" t="n"/>
      <c r="H87" s="11">
        <f>IF($B87="","",IF(G87="Ja",F87,0))</f>
        <v/>
      </c>
    </row>
    <row r="88">
      <c r="A88" s="32" t="n"/>
      <c r="B88" s="5" t="n"/>
      <c r="C88" s="5" t="n"/>
      <c r="D88" s="10" t="n"/>
      <c r="E88" s="9" t="n"/>
      <c r="F88" s="15">
        <f>IF(OR($B88="",$D88="",$E88=""),"",D88*(1+E88))</f>
        <v/>
      </c>
      <c r="G88" s="32" t="n"/>
      <c r="H88" s="15">
        <f>IF($B88="","",IF(G88="Ja",F88,0))</f>
        <v/>
      </c>
    </row>
    <row r="89">
      <c r="A89" s="32" t="n"/>
      <c r="B89" s="5" t="n"/>
      <c r="C89" s="5" t="n"/>
      <c r="D89" s="10" t="n"/>
      <c r="E89" s="9" t="n"/>
      <c r="F89" s="11">
        <f>IF(OR($B89="",$D89="",$E89=""),"",D89*(1+E89))</f>
        <v/>
      </c>
      <c r="G89" s="32" t="n"/>
      <c r="H89" s="11">
        <f>IF($B89="","",IF(G89="Ja",F89,0))</f>
        <v/>
      </c>
    </row>
    <row r="90">
      <c r="A90" s="32" t="n"/>
      <c r="B90" s="5" t="n"/>
      <c r="C90" s="5" t="n"/>
      <c r="D90" s="10" t="n"/>
      <c r="E90" s="9" t="n"/>
      <c r="F90" s="15">
        <f>IF(OR($B90="",$D90="",$E90=""),"",D90*(1+E90))</f>
        <v/>
      </c>
      <c r="G90" s="32" t="n"/>
      <c r="H90" s="15">
        <f>IF($B90="","",IF(G90="Ja",F90,0))</f>
        <v/>
      </c>
    </row>
    <row r="91">
      <c r="A91" s="32" t="n"/>
      <c r="B91" s="5" t="n"/>
      <c r="C91" s="5" t="n"/>
      <c r="D91" s="10" t="n"/>
      <c r="E91" s="9" t="n"/>
      <c r="F91" s="11">
        <f>IF(OR($B91="",$D91="",$E91=""),"",D91*(1+E91))</f>
        <v/>
      </c>
      <c r="G91" s="32" t="n"/>
      <c r="H91" s="11">
        <f>IF($B91="","",IF(G91="Ja",F91,0))</f>
        <v/>
      </c>
    </row>
    <row r="92">
      <c r="A92" s="32" t="n"/>
      <c r="B92" s="5" t="n"/>
      <c r="C92" s="5" t="n"/>
      <c r="D92" s="10" t="n"/>
      <c r="E92" s="9" t="n"/>
      <c r="F92" s="15">
        <f>IF(OR($B92="",$D92="",$E92=""),"",D92*(1+E92))</f>
        <v/>
      </c>
      <c r="G92" s="32" t="n"/>
      <c r="H92" s="15">
        <f>IF($B92="","",IF(G92="Ja",F92,0))</f>
        <v/>
      </c>
    </row>
    <row r="93">
      <c r="A93" s="32" t="n"/>
      <c r="B93" s="5" t="n"/>
      <c r="C93" s="5" t="n"/>
      <c r="D93" s="10" t="n"/>
      <c r="E93" s="9" t="n"/>
      <c r="F93" s="11">
        <f>IF(OR($B93="",$D93="",$E93=""),"",D93*(1+E93))</f>
        <v/>
      </c>
      <c r="G93" s="32" t="n"/>
      <c r="H93" s="11">
        <f>IF($B93="","",IF(G93="Ja",F93,0))</f>
        <v/>
      </c>
    </row>
    <row r="94">
      <c r="A94" s="32" t="n"/>
      <c r="B94" s="5" t="n"/>
      <c r="C94" s="5" t="n"/>
      <c r="D94" s="10" t="n"/>
      <c r="E94" s="9" t="n"/>
      <c r="F94" s="15">
        <f>IF(OR($B94="",$D94="",$E94=""),"",D94*(1+E94))</f>
        <v/>
      </c>
      <c r="G94" s="32" t="n"/>
      <c r="H94" s="15">
        <f>IF($B94="","",IF(G94="Ja",F94,0))</f>
        <v/>
      </c>
    </row>
    <row r="95">
      <c r="A95" s="32" t="n"/>
      <c r="B95" s="5" t="n"/>
      <c r="C95" s="5" t="n"/>
      <c r="D95" s="10" t="n"/>
      <c r="E95" s="9" t="n"/>
      <c r="F95" s="11">
        <f>IF(OR($B95="",$D95="",$E95=""),"",D95*(1+E95))</f>
        <v/>
      </c>
      <c r="G95" s="32" t="n"/>
      <c r="H95" s="11">
        <f>IF($B95="","",IF(G95="Ja",F95,0))</f>
        <v/>
      </c>
    </row>
    <row r="96">
      <c r="A96" s="32" t="n"/>
      <c r="B96" s="5" t="n"/>
      <c r="C96" s="5" t="n"/>
      <c r="D96" s="10" t="n"/>
      <c r="E96" s="9" t="n"/>
      <c r="F96" s="15">
        <f>IF(OR($B96="",$D96="",$E96=""),"",D96*(1+E96))</f>
        <v/>
      </c>
      <c r="G96" s="32" t="n"/>
      <c r="H96" s="15">
        <f>IF($B96="","",IF(G96="Ja",F96,0))</f>
        <v/>
      </c>
    </row>
    <row r="97">
      <c r="A97" s="32" t="n"/>
      <c r="B97" s="5" t="n"/>
      <c r="C97" s="5" t="n"/>
      <c r="D97" s="10" t="n"/>
      <c r="E97" s="9" t="n"/>
      <c r="F97" s="11">
        <f>IF(OR($B97="",$D97="",$E97=""),"",D97*(1+E97))</f>
        <v/>
      </c>
      <c r="G97" s="32" t="n"/>
      <c r="H97" s="11">
        <f>IF($B97="","",IF(G97="Ja",F97,0))</f>
        <v/>
      </c>
    </row>
    <row r="98">
      <c r="A98" s="32" t="n"/>
      <c r="B98" s="5" t="n"/>
      <c r="C98" s="5" t="n"/>
      <c r="D98" s="10" t="n"/>
      <c r="E98" s="9" t="n"/>
      <c r="F98" s="15">
        <f>IF(OR($B98="",$D98="",$E98=""),"",D98*(1+E98))</f>
        <v/>
      </c>
      <c r="G98" s="32" t="n"/>
      <c r="H98" s="15">
        <f>IF($B98="","",IF(G98="Ja",F98,0))</f>
        <v/>
      </c>
    </row>
    <row r="99">
      <c r="A99" s="32" t="n"/>
      <c r="B99" s="5" t="n"/>
      <c r="C99" s="5" t="n"/>
      <c r="D99" s="10" t="n"/>
      <c r="E99" s="9" t="n"/>
      <c r="F99" s="11">
        <f>IF(OR($B99="",$D99="",$E99=""),"",D99*(1+E99))</f>
        <v/>
      </c>
      <c r="G99" s="32" t="n"/>
      <c r="H99" s="11">
        <f>IF($B99="","",IF(G99="Ja",F99,0))</f>
        <v/>
      </c>
    </row>
    <row r="100">
      <c r="A100" s="32" t="n"/>
      <c r="B100" s="5" t="n"/>
      <c r="C100" s="5" t="n"/>
      <c r="D100" s="10" t="n"/>
      <c r="E100" s="9" t="n"/>
      <c r="F100" s="15">
        <f>IF(OR($B100="",$D100="",$E100=""),"",D100*(1+E100))</f>
        <v/>
      </c>
      <c r="G100" s="32" t="n"/>
      <c r="H100" s="15">
        <f>IF($B100="","",IF(G100="Ja",F100,0))</f>
        <v/>
      </c>
    </row>
    <row r="101">
      <c r="A101" s="32" t="n"/>
      <c r="B101" s="5" t="n"/>
      <c r="C101" s="5" t="n"/>
      <c r="D101" s="10" t="n"/>
      <c r="E101" s="9" t="n"/>
      <c r="F101" s="11">
        <f>IF(OR($B101="",$D101="",$E101=""),"",D101*(1+E101))</f>
        <v/>
      </c>
      <c r="G101" s="32" t="n"/>
      <c r="H101" s="11">
        <f>IF($B101="","",IF(G101="Ja",F101,0))</f>
        <v/>
      </c>
    </row>
    <row r="102">
      <c r="A102" s="32" t="n"/>
      <c r="B102" s="5" t="n"/>
      <c r="C102" s="5" t="n"/>
      <c r="D102" s="10" t="n"/>
      <c r="E102" s="9" t="n"/>
      <c r="F102" s="15">
        <f>IF(OR($B102="",$D102="",$E102=""),"",D102*(1+E102))</f>
        <v/>
      </c>
      <c r="G102" s="32" t="n"/>
      <c r="H102" s="15">
        <f>IF($B102="","",IF(G102="Ja",F102,0))</f>
        <v/>
      </c>
    </row>
    <row r="103">
      <c r="A103" s="32" t="n"/>
      <c r="B103" s="5" t="n"/>
      <c r="C103" s="5" t="n"/>
      <c r="D103" s="10" t="n"/>
      <c r="E103" s="9" t="n"/>
      <c r="F103" s="11">
        <f>IF(OR($B103="",$D103="",$E103=""),"",D103*(1+E103))</f>
        <v/>
      </c>
      <c r="G103" s="32" t="n"/>
      <c r="H103" s="11">
        <f>IF($B103="","",IF(G103="Ja",F103,0))</f>
        <v/>
      </c>
    </row>
    <row r="104">
      <c r="A104" s="32" t="n"/>
      <c r="B104" s="5" t="n"/>
      <c r="C104" s="5" t="n"/>
      <c r="D104" s="10" t="n"/>
      <c r="E104" s="9" t="n"/>
      <c r="F104" s="15">
        <f>IF(OR($B104="",$D104="",$E104=""),"",D104*(1+E104))</f>
        <v/>
      </c>
      <c r="G104" s="32" t="n"/>
      <c r="H104" s="15">
        <f>IF($B104="","",IF(G104="Ja",F104,0))</f>
        <v/>
      </c>
    </row>
    <row r="105">
      <c r="A105" s="32" t="n"/>
      <c r="B105" s="5" t="n"/>
      <c r="C105" s="5" t="n"/>
      <c r="D105" s="10" t="n"/>
      <c r="E105" s="9" t="n"/>
      <c r="F105" s="11">
        <f>IF(OR($B105="",$D105="",$E105=""),"",D105*(1+E105))</f>
        <v/>
      </c>
      <c r="G105" s="32" t="n"/>
      <c r="H105" s="11">
        <f>IF($B105="","",IF(G105="Ja",F105,0))</f>
        <v/>
      </c>
    </row>
    <row r="106">
      <c r="A106" s="32" t="n"/>
      <c r="B106" s="5" t="n"/>
      <c r="C106" s="5" t="n"/>
      <c r="D106" s="10" t="n"/>
      <c r="E106" s="9" t="n"/>
      <c r="F106" s="15">
        <f>IF(OR($B106="",$D106="",$E106=""),"",D106*(1+E106))</f>
        <v/>
      </c>
      <c r="G106" s="32" t="n"/>
      <c r="H106" s="15">
        <f>IF($B106="","",IF(G106="Ja",F106,0))</f>
        <v/>
      </c>
    </row>
    <row r="107">
      <c r="A107" s="32" t="n"/>
      <c r="B107" s="5" t="n"/>
      <c r="C107" s="5" t="n"/>
      <c r="D107" s="10" t="n"/>
      <c r="E107" s="9" t="n"/>
      <c r="F107" s="11">
        <f>IF(OR($B107="",$D107="",$E107=""),"",D107*(1+E107))</f>
        <v/>
      </c>
      <c r="G107" s="32" t="n"/>
      <c r="H107" s="11">
        <f>IF($B107="","",IF(G107="Ja",F107,0))</f>
        <v/>
      </c>
    </row>
    <row r="108">
      <c r="A108" s="32" t="n"/>
      <c r="B108" s="5" t="n"/>
      <c r="C108" s="5" t="n"/>
      <c r="D108" s="10" t="n"/>
      <c r="E108" s="9" t="n"/>
      <c r="F108" s="15">
        <f>IF(OR($B108="",$D108="",$E108=""),"",D108*(1+E108))</f>
        <v/>
      </c>
      <c r="G108" s="32" t="n"/>
      <c r="H108" s="15">
        <f>IF($B108="","",IF(G108="Ja",F108,0))</f>
        <v/>
      </c>
    </row>
    <row r="109">
      <c r="A109" s="32" t="n"/>
      <c r="B109" s="5" t="n"/>
      <c r="C109" s="5" t="n"/>
      <c r="D109" s="10" t="n"/>
      <c r="E109" s="9" t="n"/>
      <c r="F109" s="11">
        <f>IF(OR($B109="",$D109="",$E109=""),"",D109*(1+E109))</f>
        <v/>
      </c>
      <c r="G109" s="32" t="n"/>
      <c r="H109" s="11">
        <f>IF($B109="","",IF(G109="Ja",F109,0))</f>
        <v/>
      </c>
    </row>
    <row r="110">
      <c r="A110" s="32" t="n"/>
      <c r="B110" s="5" t="n"/>
      <c r="C110" s="5" t="n"/>
      <c r="D110" s="10" t="n"/>
      <c r="E110" s="9" t="n"/>
      <c r="F110" s="15">
        <f>IF(OR($B110="",$D110="",$E110=""),"",D110*(1+E110))</f>
        <v/>
      </c>
      <c r="G110" s="32" t="n"/>
      <c r="H110" s="15">
        <f>IF($B110="","",IF(G110="Ja",F110,0))</f>
        <v/>
      </c>
    </row>
    <row r="111">
      <c r="A111" s="32" t="n"/>
      <c r="B111" s="5" t="n"/>
      <c r="C111" s="5" t="n"/>
      <c r="D111" s="10" t="n"/>
      <c r="E111" s="9" t="n"/>
      <c r="F111" s="11">
        <f>IF(OR($B111="",$D111="",$E111=""),"",D111*(1+E111))</f>
        <v/>
      </c>
      <c r="G111" s="32" t="n"/>
      <c r="H111" s="11">
        <f>IF($B111="","",IF(G111="Ja",F111,0))</f>
        <v/>
      </c>
    </row>
    <row r="112">
      <c r="A112" s="32" t="n"/>
      <c r="B112" s="5" t="n"/>
      <c r="C112" s="5" t="n"/>
      <c r="D112" s="10" t="n"/>
      <c r="E112" s="9" t="n"/>
      <c r="F112" s="15">
        <f>IF(OR($B112="",$D112="",$E112=""),"",D112*(1+E112))</f>
        <v/>
      </c>
      <c r="G112" s="32" t="n"/>
      <c r="H112" s="15">
        <f>IF($B112="","",IF(G112="Ja",F112,0))</f>
        <v/>
      </c>
    </row>
    <row r="113">
      <c r="A113" s="32" t="n"/>
      <c r="B113" s="5" t="n"/>
      <c r="C113" s="5" t="n"/>
      <c r="D113" s="10" t="n"/>
      <c r="E113" s="9" t="n"/>
      <c r="F113" s="11">
        <f>IF(OR($B113="",$D113="",$E113=""),"",D113*(1+E113))</f>
        <v/>
      </c>
      <c r="G113" s="32" t="n"/>
      <c r="H113" s="11">
        <f>IF($B113="","",IF(G113="Ja",F113,0))</f>
        <v/>
      </c>
    </row>
    <row r="114">
      <c r="A114" s="32" t="n"/>
      <c r="B114" s="5" t="n"/>
      <c r="C114" s="5" t="n"/>
      <c r="D114" s="10" t="n"/>
      <c r="E114" s="9" t="n"/>
      <c r="F114" s="15">
        <f>IF(OR($B114="",$D114="",$E114=""),"",D114*(1+E114))</f>
        <v/>
      </c>
      <c r="G114" s="32" t="n"/>
      <c r="H114" s="15">
        <f>IF($B114="","",IF(G114="Ja",F114,0))</f>
        <v/>
      </c>
    </row>
  </sheetData>
  <autoFilter ref="A14:H114"/>
  <mergeCells count="1">
    <mergeCell ref="A1:H1"/>
  </mergeCells>
  <dataValidations count="2">
    <dataValidation sqref="E15:E114" showErrorMessage="1" showInputMessage="1" allowBlank="1" type="decimal" operator="between">
      <formula1>0</formula1>
      <formula2>1</formula2>
    </dataValidation>
    <dataValidation sqref="G15:G114" showErrorMessage="1" showInputMessage="1" allowBlank="1" type="list">
      <formula1>"Ja,Nein"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1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Anleitung zur Totalgewinnprognose Photovoltaik</t>
        </is>
      </c>
    </row>
    <row r="3" ht="48" customHeight="1">
      <c r="A3" s="33" t="inlineStr">
        <is>
          <t>1. Zweck der Arbeitsmappe</t>
        </is>
      </c>
      <c r="B3" s="34" t="inlineStr">
        <is>
          <t>Diese Arbeitsmappe dient der Planung und Dokumentation einer zehnjährigen wirtschaftlichen Prognose für eine Photovoltaikanlage.</t>
        </is>
      </c>
    </row>
    <row r="4" ht="48" customHeight="1">
      <c r="A4" s="33" t="inlineStr">
        <is>
          <t>2. Blatt „Prognose“</t>
        </is>
      </c>
      <c r="B4" s="35" t="inlineStr">
        <is>
          <t>Erfassen Sie je Jahr Standort, verantwortliche Person, technische Ertragsannahmen, Strompreise, Einspeisevergütung, Kosten und den individuellen Plan-Steuersatz.</t>
        </is>
      </c>
    </row>
    <row r="5" ht="48" customHeight="1">
      <c r="A5" s="33" t="inlineStr">
        <is>
          <t>3. Eingabezellen</t>
        </is>
      </c>
      <c r="B5" s="34" t="inlineStr">
        <is>
          <t>Gelbe Zellen sind Eingaben. Weiße und hell hinterlegte Ergebniszellen enthalten Formeln und werden automatisch berechnet.</t>
        </is>
      </c>
    </row>
    <row r="6" ht="48" customHeight="1">
      <c r="A6" s="33" t="inlineStr">
        <is>
          <t>4. Automatische Berechnungen</t>
        </is>
      </c>
      <c r="B6" s="35" t="inlineStr">
        <is>
          <t>Produktions-, Erlös-, Kosten-, Steuer-, Gewinn-, kumulierte Gewinn- und ROI-Werte werden anhand der eingegebenen Planungsdaten automatisch berechnet.</t>
        </is>
      </c>
    </row>
    <row r="7" ht="48" customHeight="1">
      <c r="A7" s="33" t="inlineStr">
        <is>
          <t>5. Blatt „Investitionen“</t>
        </is>
      </c>
      <c r="B7" s="34" t="inlineStr">
        <is>
          <t>Erfassen Sie die Anschaffungs- und Nebenkosten der Anlage. Der anschaffungsrelevante Bruttobetrag wird als Gesamtinvestition in die ROI-Berechnung übernommen.</t>
        </is>
      </c>
    </row>
    <row r="8" ht="48" customHeight="1">
      <c r="A8" s="33" t="inlineStr">
        <is>
          <t>6. Blatt „Dashboard“</t>
        </is>
      </c>
      <c r="B8" s="35" t="inlineStr">
        <is>
          <t>Das Dashboard fasst zentrale Kennzahlen, den Break-even-Status, die Umsatzsteueroptionen sowie Diagramme für Gewinnentwicklung, Erlöse, Kosten und Kostenstruktur zusammen.</t>
        </is>
      </c>
    </row>
    <row r="9" ht="48" customHeight="1">
      <c r="A9" s="33" t="inlineStr">
        <is>
          <t>7. Steuerliche Abstimmung</t>
        </is>
      </c>
      <c r="B9" s="34" t="inlineStr">
        <is>
          <t>Umsatzsteuer, Vorsteuer und die steuerliche Behandlung der Photovoltaikanlage sind mit der steuerlichen Beratung beziehungsweise dem zuständigen Finanzamt abzustimmen.</t>
        </is>
      </c>
    </row>
    <row r="10" ht="48" customHeight="1">
      <c r="A10" s="33" t="inlineStr">
        <is>
          <t>8. Steuerliche Themen</t>
        </is>
      </c>
      <c r="B10" s="35" t="inlineStr">
        <is>
          <t>Berücksichtigen Sie insbesondere EÜR, Abschreibung, Einkommensteuer oder Körperschaftsteuer, die Kleinunternehmerregelung nach § 19 UStG sowie eine gegebenenfalls erforderliche Dokumentation für DATEV und ELSTER.</t>
        </is>
      </c>
    </row>
    <row r="11" ht="48" customHeight="1">
      <c r="A11" s="33" t="inlineStr">
        <is>
          <t>9. Aktualisierung der Annahmen</t>
        </is>
      </c>
      <c r="B11" s="34" t="inlineStr">
        <is>
          <t>Einspeisevergütung, Strompreis, Finanzierung, Betriebskosten, Versicherung, Wartung und Degradation sollten regelmäßig aktualisiert und dokumentiert werden.</t>
        </is>
      </c>
    </row>
    <row r="12" ht="48" customHeight="1">
      <c r="A12" s="33" t="inlineStr">
        <is>
          <t>10. Haftungshinweis</t>
        </is>
      </c>
      <c r="B12" s="35" t="inlineStr">
        <is>
          <t>Diese Arbeitsmappe stellt keine steuerliche, rechtliche oder wirtschaftliche Beratung dar. Ergebnisse sind Planungswerte und ersetzen keine individuelle fachliche Prüfung.</t>
        </is>
      </c>
    </row>
    <row r="13" ht="48" customHeight="1">
      <c r="A13" s="33" t="inlineStr">
        <is>
          <t>11. Datenschutz</t>
        </is>
      </c>
      <c r="B13" s="34" t="inlineStr">
        <is>
          <t>Personenbezogene Angaben wie verantwortliche Personen dürfen nur im erforderlichen Umfang verarbeitet werden. Die Verarbeitung ist gemäß DSGVO organisatorisch und technisch abzusichern.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2026-09-08T19:46:59Z</dcterms:created>
  <dcterms:modified xmlns:dcterms="http://purl.org/dc/terms/" xmlns:xsi="http://www.w3.org/2001/XMLSchema-instance" xsi:type="dcterms:W3CDTF">2026-09-08T19:46:59Z</dcterms:modified>
</cp:coreProperties>
</file>