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t-Verprobung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'USt-Verprobung'!$A$1:$P$101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.##0,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2E3A47"/>
      <sz val="10"/>
    </font>
  </fonts>
  <fills count="8">
    <fill>
      <patternFill/>
    </fill>
    <fill>
      <patternFill patternType="gray125"/>
    </fill>
    <fill>
      <patternFill patternType="solid">
        <fgColor rgb="002E3A47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AF2F8"/>
      </patternFill>
    </fill>
    <fill>
      <patternFill patternType="solid">
        <fgColor rgb="00FFFFFF"/>
      </patternFill>
    </fill>
    <fill>
      <patternFill patternType="solid">
        <fgColor rgb="00D4A01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9" fontId="2" fillId="3" borderId="1" applyAlignment="1" pivotButton="0" quotePrefix="0" xfId="0">
      <alignment horizontal="center" vertical="center"/>
    </xf>
    <xf numFmtId="9" fontId="2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22C55E"/>
        </patternFill>
      </fill>
    </dxf>
    <dxf>
      <font>
        <name val="Calibri"/>
        <b val="1"/>
        <color rgb="00DC2626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Steuerentwicklung je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'Dashboard'!B17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'Dashboard'!$A$18:$A$20</f>
            </numRef>
          </cat>
          <val>
            <numRef>
              <f>'Dashboard'!$B$18:$B$20</f>
            </numRef>
          </val>
        </ser>
        <ser>
          <idx val="1"/>
          <order val="1"/>
          <tx>
            <strRef>
              <f>'Dashboard'!C17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numRef>
              <f>'Dashboard'!$A$18:$A$20</f>
            </numRef>
          </cat>
          <val>
            <numRef>
              <f>'Dashboard'!$C$18:$C$20</f>
            </numRef>
          </val>
        </ser>
        <ser>
          <idx val="2"/>
          <order val="2"/>
          <tx>
            <strRef>
              <f>'Dashboard'!D17</f>
            </strRef>
          </tx>
          <spPr>
            <a:solidFill xmlns:a="http://schemas.openxmlformats.org/drawingml/2006/main">
              <a:srgbClr val="166534"/>
            </a:solidFill>
            <a:ln xmlns:a="http://schemas.openxmlformats.org/drawingml/2006/main">
              <a:prstDash val="solid"/>
            </a:ln>
          </spPr>
          <cat>
            <numRef>
              <f>'Dashboard'!$A$18:$A$20</f>
            </numRef>
          </cat>
          <val>
            <numRef>
              <f>'Dashboard'!$D$18:$D$20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Anteil der Belegarten</a:t>
            </a:r>
          </a:p>
        </rich>
      </tx>
    </title>
    <plotArea>
      <pieChart>
        <varyColors val="1"/>
        <ser>
          <idx val="0"/>
          <order val="0"/>
          <tx>
            <strRef>
              <f>'Dashboard'!G17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'Dashboard'!$F$18:$F$19</f>
            </numRef>
          </cat>
          <val>
            <numRef>
              <f>'Dashboard'!$G$18:$G$19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Nettoentgelt nach USt-Satz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'Dashboard'!G23</f>
            </strRef>
          </tx>
          <spPr>
            <a:solidFill xmlns:a="http://schemas.openxmlformats.org/drawingml/2006/main">
              <a:srgbClr val="2E3A47"/>
            </a:solidFill>
            <a:ln xmlns:a="http://schemas.openxmlformats.org/drawingml/2006/main">
              <a:prstDash val="solid"/>
            </a:ln>
          </spPr>
          <cat>
            <numRef>
              <f>'Dashboard'!$F$24:$F$25</f>
            </numRef>
          </cat>
          <val>
            <numRef>
              <f>'Dashboard'!$G$24:$G$25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USt-Satz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16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31</row>
      <rowOff>0</rowOff>
    </from>
    <ext cx="5040000" cy="21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2" customWidth="1" min="3" max="3"/>
    <col width="20" customWidth="1" min="4" max="4"/>
    <col width="28" customWidth="1" min="5" max="5"/>
    <col width="16" customWidth="1" min="6" max="6"/>
    <col width="31" customWidth="1" min="7" max="7"/>
    <col width="18" customWidth="1" min="8" max="8"/>
    <col width="13" customWidth="1" min="9" max="9"/>
    <col width="24" customWidth="1" min="10" max="10"/>
    <col width="18" customWidth="1" min="11" max="11"/>
    <col width="17" customWidth="1" min="12" max="12"/>
    <col width="17" customWidth="1" min="13" max="13"/>
    <col width="17" customWidth="1" min="14" max="14"/>
    <col width="15" customWidth="1" min="15" max="15"/>
    <col width="28" customWidth="1" min="16" max="16"/>
  </cols>
  <sheetData>
    <row r="1" ht="32" customHeight="1">
      <c r="A1" s="1" t="inlineStr">
        <is>
          <t>Belegnummer</t>
        </is>
      </c>
      <c r="B1" s="1" t="inlineStr">
        <is>
          <t>Belegdatum</t>
        </is>
      </c>
      <c r="C1" s="1" t="inlineStr">
        <is>
          <t>Monat</t>
        </is>
      </c>
      <c r="D1" s="1" t="inlineStr">
        <is>
          <t>Belegart</t>
        </is>
      </c>
      <c r="E1" s="1" t="inlineStr">
        <is>
          <t>Geschäftspartner</t>
        </is>
      </c>
      <c r="F1" s="1" t="inlineStr">
        <is>
          <t>Stadt</t>
        </is>
      </c>
      <c r="G1" s="1" t="inlineStr">
        <is>
          <t>Beschreibung</t>
        </is>
      </c>
      <c r="H1" s="1" t="inlineStr">
        <is>
          <t>Nettoentgelt (€)</t>
        </is>
      </c>
      <c r="I1" s="1" t="inlineStr">
        <is>
          <t>USt-Satz (%)</t>
        </is>
      </c>
      <c r="J1" s="1" t="inlineStr">
        <is>
          <t>Umsatzsteuer/Vorsteuer (€)</t>
        </is>
      </c>
      <c r="K1" s="1" t="inlineStr">
        <is>
          <t>Bruttobetrag (€)</t>
        </is>
      </c>
      <c r="L1" s="1" t="inlineStr">
        <is>
          <t>Steuerart</t>
        </is>
      </c>
      <c r="M1" s="1" t="inlineStr">
        <is>
          <t>Zahlungsstatus</t>
        </is>
      </c>
      <c r="N1" s="1" t="inlineStr">
        <is>
          <t>UStVA-relevant</t>
        </is>
      </c>
      <c r="O1" s="1" t="inlineStr">
        <is>
          <t>Prüfergebnis</t>
        </is>
      </c>
      <c r="P1" s="1" t="inlineStr">
        <is>
          <t>Bemerkung</t>
        </is>
      </c>
    </row>
    <row r="2" ht="21" customHeight="1">
      <c r="A2" s="2" t="inlineStr">
        <is>
          <t>RE-2026-001</t>
        </is>
      </c>
      <c r="B2" s="3" t="n">
        <v>46027</v>
      </c>
      <c r="C2" s="4">
        <f>IF('USt-Verprobung'!$B2="","",TEXT('USt-Verprobung'!$B2,"MM.JJJJ"))</f>
        <v/>
      </c>
      <c r="D2" s="5" t="inlineStr">
        <is>
          <t>Ausgangsrechnung</t>
        </is>
      </c>
      <c r="E2" s="2" t="inlineStr">
        <is>
          <t>Anna Weber</t>
        </is>
      </c>
      <c r="F2" s="2" t="inlineStr">
        <is>
          <t>Berlin</t>
        </is>
      </c>
      <c r="G2" s="2" t="inlineStr">
        <is>
          <t>Beratungsleistung</t>
        </is>
      </c>
      <c r="H2" s="6" t="n">
        <v>2500</v>
      </c>
      <c r="I2" s="7" t="n">
        <v>0.19</v>
      </c>
      <c r="J2" s="8">
        <f>IF(OR('USt-Verprobung'!$H2="",'USt-Verprobung'!$I2=""),"",ROUND('USt-Verprobung'!$H2*'USt-Verprobung'!$I2,2))</f>
        <v/>
      </c>
      <c r="K2" s="8">
        <f>IF(OR('USt-Verprobung'!$H2="",'USt-Verprobung'!$J2=""),"",'USt-Verprobung'!$H2+'USt-Verprobung'!$J2)</f>
        <v/>
      </c>
      <c r="L2" s="4">
        <f>IF('USt-Verprobung'!$D2="","",IF('USt-Verprobung'!$D2="Ausgangsrechnung","Umsatzsteuer","Vorsteuer"))</f>
        <v/>
      </c>
      <c r="M2" s="5" t="inlineStr">
        <is>
          <t>Bezahlt</t>
        </is>
      </c>
      <c r="N2" s="4">
        <f>IF('USt-Verprobung'!$I2="","",IF(OR('USt-Verprobung'!$I2=0.19,'USt-Verprobung'!$I2=0.07),"Ja","Prüfen"))</f>
        <v/>
      </c>
      <c r="O2" s="4">
        <f>IF(OR('USt-Verprobung'!$H2="",'USt-Verprobung'!$I2="",'USt-Verprobung'!$J2=""),"",IF(AND('USt-Verprobung'!$H2&gt;=0,'USt-Verprobung'!$J2=ROUND('USt-Verprobung'!$H2*'USt-Verprobung'!$I2,2)),"OK","Prüfen"))</f>
        <v/>
      </c>
      <c r="P2" s="2" t="inlineStr">
        <is>
          <t>Abgleich Buchhaltung erfolgt</t>
        </is>
      </c>
    </row>
    <row r="3" ht="21" customHeight="1">
      <c r="A3" s="2" t="inlineStr">
        <is>
          <t>RE-2026-002</t>
        </is>
      </c>
      <c r="B3" s="3" t="n">
        <v>46034</v>
      </c>
      <c r="C3" s="4">
        <f>IF('USt-Verprobung'!$B3="","",TEXT('USt-Verprobung'!$B3,"MM.JJJJ"))</f>
        <v/>
      </c>
      <c r="D3" s="5" t="inlineStr">
        <is>
          <t>Ausgangsrechnung</t>
        </is>
      </c>
      <c r="E3" s="2" t="inlineStr">
        <is>
          <t>Lukas Schneider</t>
        </is>
      </c>
      <c r="F3" s="2" t="inlineStr">
        <is>
          <t>München</t>
        </is>
      </c>
      <c r="G3" s="2" t="inlineStr">
        <is>
          <t>Softwarelizenz</t>
        </is>
      </c>
      <c r="H3" s="6" t="n">
        <v>1200</v>
      </c>
      <c r="I3" s="7" t="n">
        <v>0.19</v>
      </c>
      <c r="J3" s="8">
        <f>IF(OR('USt-Verprobung'!$H3="",'USt-Verprobung'!$I3=""),"",ROUND('USt-Verprobung'!$H3*'USt-Verprobung'!$I3,2))</f>
        <v/>
      </c>
      <c r="K3" s="8">
        <f>IF(OR('USt-Verprobung'!$H3="",'USt-Verprobung'!$J3=""),"",'USt-Verprobung'!$H3+'USt-Verprobung'!$J3)</f>
        <v/>
      </c>
      <c r="L3" s="4">
        <f>IF('USt-Verprobung'!$D3="","",IF('USt-Verprobung'!$D3="Ausgangsrechnung","Umsatzsteuer","Vorsteuer"))</f>
        <v/>
      </c>
      <c r="M3" s="5" t="inlineStr">
        <is>
          <t>Bezahlt</t>
        </is>
      </c>
      <c r="N3" s="4">
        <f>IF('USt-Verprobung'!$I3="","",IF(OR('USt-Verprobung'!$I3=0.19,'USt-Verprobung'!$I3=0.07),"Ja","Prüfen"))</f>
        <v/>
      </c>
      <c r="O3" s="4">
        <f>IF(OR('USt-Verprobung'!$H3="",'USt-Verprobung'!$I3="",'USt-Verprobung'!$J3=""),"",IF(AND('USt-Verprobung'!$H3&gt;=0,'USt-Verprobung'!$J3=ROUND('USt-Verprobung'!$H3*'USt-Verprobung'!$I3,2)),"OK","Prüfen"))</f>
        <v/>
      </c>
      <c r="P3" s="2" t="inlineStr">
        <is>
          <t>Zahlungseingang geprüft</t>
        </is>
      </c>
    </row>
    <row r="4" ht="21" customHeight="1">
      <c r="A4" s="2" t="inlineStr">
        <is>
          <t>ER-2026-003</t>
        </is>
      </c>
      <c r="B4" s="3" t="n">
        <v>46041</v>
      </c>
      <c r="C4" s="4">
        <f>IF('USt-Verprobung'!$B4="","",TEXT('USt-Verprobung'!$B4,"MM.JJJJ"))</f>
        <v/>
      </c>
      <c r="D4" s="5" t="inlineStr">
        <is>
          <t>Eingangsrechnung</t>
        </is>
      </c>
      <c r="E4" s="2" t="inlineStr">
        <is>
          <t>Bürobedarf Müller GmbH</t>
        </is>
      </c>
      <c r="F4" s="2" t="inlineStr">
        <is>
          <t>Hamburg</t>
        </is>
      </c>
      <c r="G4" s="2" t="inlineStr">
        <is>
          <t>Büroausstattung</t>
        </is>
      </c>
      <c r="H4" s="6" t="n">
        <v>800</v>
      </c>
      <c r="I4" s="7" t="n">
        <v>0.19</v>
      </c>
      <c r="J4" s="8">
        <f>IF(OR('USt-Verprobung'!$H4="",'USt-Verprobung'!$I4=""),"",ROUND('USt-Verprobung'!$H4*'USt-Verprobung'!$I4,2))</f>
        <v/>
      </c>
      <c r="K4" s="8">
        <f>IF(OR('USt-Verprobung'!$H4="",'USt-Verprobung'!$J4=""),"",'USt-Verprobung'!$H4+'USt-Verprobung'!$J4)</f>
        <v/>
      </c>
      <c r="L4" s="4">
        <f>IF('USt-Verprobung'!$D4="","",IF('USt-Verprobung'!$D4="Ausgangsrechnung","Umsatzsteuer","Vorsteuer"))</f>
        <v/>
      </c>
      <c r="M4" s="5" t="inlineStr">
        <is>
          <t>Bezahlt</t>
        </is>
      </c>
      <c r="N4" s="4">
        <f>IF('USt-Verprobung'!$I4="","",IF(OR('USt-Verprobung'!$I4=0.19,'USt-Verprobung'!$I4=0.07),"Ja","Prüfen"))</f>
        <v/>
      </c>
      <c r="O4" s="4">
        <f>IF(OR('USt-Verprobung'!$H4="",'USt-Verprobung'!$I4="",'USt-Verprobung'!$J4=""),"",IF(AND('USt-Verprobung'!$H4&gt;=0,'USt-Verprobung'!$J4=ROUND('USt-Verprobung'!$H4*'USt-Verprobung'!$I4,2)),"OK","Prüfen"))</f>
        <v/>
      </c>
      <c r="P4" s="2" t="inlineStr">
        <is>
          <t>Vorsteuerbeleg vollständig</t>
        </is>
      </c>
    </row>
    <row r="5" ht="21" customHeight="1">
      <c r="A5" s="2" t="inlineStr">
        <is>
          <t>RE-2026-004</t>
        </is>
      </c>
      <c r="B5" s="3" t="n">
        <v>46056</v>
      </c>
      <c r="C5" s="4">
        <f>IF('USt-Verprobung'!$B5="","",TEXT('USt-Verprobung'!$B5,"MM.JJJJ"))</f>
        <v/>
      </c>
      <c r="D5" s="5" t="inlineStr">
        <is>
          <t>Ausgangsrechnung</t>
        </is>
      </c>
      <c r="E5" s="2" t="inlineStr">
        <is>
          <t>Julia Fischer</t>
        </is>
      </c>
      <c r="F5" s="2" t="inlineStr">
        <is>
          <t>Köln</t>
        </is>
      </c>
      <c r="G5" s="2" t="inlineStr">
        <is>
          <t>Schulungsleistung</t>
        </is>
      </c>
      <c r="H5" s="6" t="n">
        <v>950</v>
      </c>
      <c r="I5" s="7" t="n">
        <v>0.19</v>
      </c>
      <c r="J5" s="8">
        <f>IF(OR('USt-Verprobung'!$H5="",'USt-Verprobung'!$I5=""),"",ROUND('USt-Verprobung'!$H5*'USt-Verprobung'!$I5,2))</f>
        <v/>
      </c>
      <c r="K5" s="8">
        <f>IF(OR('USt-Verprobung'!$H5="",'USt-Verprobung'!$J5=""),"",'USt-Verprobung'!$H5+'USt-Verprobung'!$J5)</f>
        <v/>
      </c>
      <c r="L5" s="4">
        <f>IF('USt-Verprobung'!$D5="","",IF('USt-Verprobung'!$D5="Ausgangsrechnung","Umsatzsteuer","Vorsteuer"))</f>
        <v/>
      </c>
      <c r="M5" s="5" t="inlineStr">
        <is>
          <t>Bezahlt</t>
        </is>
      </c>
      <c r="N5" s="4">
        <f>IF('USt-Verprobung'!$I5="","",IF(OR('USt-Verprobung'!$I5=0.19,'USt-Verprobung'!$I5=0.07),"Ja","Prüfen"))</f>
        <v/>
      </c>
      <c r="O5" s="4">
        <f>IF(OR('USt-Verprobung'!$H5="",'USt-Verprobung'!$I5="",'USt-Verprobung'!$J5=""),"",IF(AND('USt-Verprobung'!$H5&gt;=0,'USt-Verprobung'!$J5=ROUND('USt-Verprobung'!$H5*'USt-Verprobung'!$I5,2)),"OK","Prüfen"))</f>
        <v/>
      </c>
      <c r="P5" s="2" t="inlineStr">
        <is>
          <t>Abgleich Buchhaltung erfolgt</t>
        </is>
      </c>
    </row>
    <row r="6" ht="21" customHeight="1">
      <c r="A6" s="2" t="inlineStr">
        <is>
          <t>ER-2026-005</t>
        </is>
      </c>
      <c r="B6" s="3" t="n">
        <v>46063</v>
      </c>
      <c r="C6" s="4">
        <f>IF('USt-Verprobung'!$B6="","",TEXT('USt-Verprobung'!$B6,"MM.JJJJ"))</f>
        <v/>
      </c>
      <c r="D6" s="5" t="inlineStr">
        <is>
          <t>Eingangsrechnung</t>
        </is>
      </c>
      <c r="E6" s="2" t="inlineStr">
        <is>
          <t>Maximilian Bauer</t>
        </is>
      </c>
      <c r="F6" s="2" t="inlineStr">
        <is>
          <t>Frankfurt</t>
        </is>
      </c>
      <c r="G6" s="2" t="inlineStr">
        <is>
          <t>Fachliteratur</t>
        </is>
      </c>
      <c r="H6" s="6" t="n">
        <v>300</v>
      </c>
      <c r="I6" s="7" t="n">
        <v>0.07000000000000001</v>
      </c>
      <c r="J6" s="8">
        <f>IF(OR('USt-Verprobung'!$H6="",'USt-Verprobung'!$I6=""),"",ROUND('USt-Verprobung'!$H6*'USt-Verprobung'!$I6,2))</f>
        <v/>
      </c>
      <c r="K6" s="8">
        <f>IF(OR('USt-Verprobung'!$H6="",'USt-Verprobung'!$J6=""),"",'USt-Verprobung'!$H6+'USt-Verprobung'!$J6)</f>
        <v/>
      </c>
      <c r="L6" s="4">
        <f>IF('USt-Verprobung'!$D6="","",IF('USt-Verprobung'!$D6="Ausgangsrechnung","Umsatzsteuer","Vorsteuer"))</f>
        <v/>
      </c>
      <c r="M6" s="5" t="inlineStr">
        <is>
          <t>Bezahlt</t>
        </is>
      </c>
      <c r="N6" s="4">
        <f>IF('USt-Verprobung'!$I6="","",IF(OR('USt-Verprobung'!$I6=0.19,'USt-Verprobung'!$I6=0.07),"Ja","Prüfen"))</f>
        <v/>
      </c>
      <c r="O6" s="4">
        <f>IF(OR('USt-Verprobung'!$H6="",'USt-Verprobung'!$I6="",'USt-Verprobung'!$J6=""),"",IF(AND('USt-Verprobung'!$H6&gt;=0,'USt-Verprobung'!$J6=ROUND('USt-Verprobung'!$H6*'USt-Verprobung'!$I6,2)),"OK","Prüfen"))</f>
        <v/>
      </c>
      <c r="P6" s="2" t="inlineStr">
        <is>
          <t>Ermäßigter Steuersatz geprüft</t>
        </is>
      </c>
    </row>
    <row r="7" ht="21" customHeight="1">
      <c r="A7" s="2" t="inlineStr">
        <is>
          <t>RE-2026-006</t>
        </is>
      </c>
      <c r="B7" s="3" t="n">
        <v>46077</v>
      </c>
      <c r="C7" s="4">
        <f>IF('USt-Verprobung'!$B7="","",TEXT('USt-Verprobung'!$B7,"MM.JJJJ"))</f>
        <v/>
      </c>
      <c r="D7" s="5" t="inlineStr">
        <is>
          <t>Ausgangsrechnung</t>
        </is>
      </c>
      <c r="E7" s="2" t="inlineStr">
        <is>
          <t>Sophie Wagner</t>
        </is>
      </c>
      <c r="F7" s="2" t="inlineStr">
        <is>
          <t>Stuttgart</t>
        </is>
      </c>
      <c r="G7" s="2" t="inlineStr">
        <is>
          <t>Fachberatung</t>
        </is>
      </c>
      <c r="H7" s="6" t="n">
        <v>3400</v>
      </c>
      <c r="I7" s="7" t="n">
        <v>0.19</v>
      </c>
      <c r="J7" s="8">
        <f>IF(OR('USt-Verprobung'!$H7="",'USt-Verprobung'!$I7=""),"",ROUND('USt-Verprobung'!$H7*'USt-Verprobung'!$I7,2))</f>
        <v/>
      </c>
      <c r="K7" s="8">
        <f>IF(OR('USt-Verprobung'!$H7="",'USt-Verprobung'!$J7=""),"",'USt-Verprobung'!$H7+'USt-Verprobung'!$J7)</f>
        <v/>
      </c>
      <c r="L7" s="4">
        <f>IF('USt-Verprobung'!$D7="","",IF('USt-Verprobung'!$D7="Ausgangsrechnung","Umsatzsteuer","Vorsteuer"))</f>
        <v/>
      </c>
      <c r="M7" s="5" t="inlineStr">
        <is>
          <t>Offen</t>
        </is>
      </c>
      <c r="N7" s="4">
        <f>IF('USt-Verprobung'!$I7="","",IF(OR('USt-Verprobung'!$I7=0.19,'USt-Verprobung'!$I7=0.07),"Ja","Prüfen"))</f>
        <v/>
      </c>
      <c r="O7" s="4">
        <f>IF(OR('USt-Verprobung'!$H7="",'USt-Verprobung'!$I7="",'USt-Verprobung'!$J7=""),"",IF(AND('USt-Verprobung'!$H7&gt;=0,'USt-Verprobung'!$J7=ROUND('USt-Verprobung'!$H7*'USt-Verprobung'!$I7,2)),"OK","Prüfen"))</f>
        <v/>
      </c>
      <c r="P7" s="2" t="inlineStr">
        <is>
          <t>Zahlungseingang ausstehend</t>
        </is>
      </c>
    </row>
    <row r="8" ht="21" customHeight="1">
      <c r="A8" s="2" t="inlineStr">
        <is>
          <t>ER-2026-007</t>
        </is>
      </c>
      <c r="B8" s="3" t="n">
        <v>46086</v>
      </c>
      <c r="C8" s="4">
        <f>IF('USt-Verprobung'!$B8="","",TEXT('USt-Verprobung'!$B8,"MM.JJJJ"))</f>
        <v/>
      </c>
      <c r="D8" s="5" t="inlineStr">
        <is>
          <t>Eingangsrechnung</t>
        </is>
      </c>
      <c r="E8" s="2" t="inlineStr">
        <is>
          <t>Felix Hoffmann</t>
        </is>
      </c>
      <c r="F8" s="2" t="inlineStr">
        <is>
          <t>Düsseldorf</t>
        </is>
      </c>
      <c r="G8" s="2" t="inlineStr">
        <is>
          <t>Telefon- und Internetkosten</t>
        </is>
      </c>
      <c r="H8" s="6" t="n">
        <v>420</v>
      </c>
      <c r="I8" s="7" t="n">
        <v>0.19</v>
      </c>
      <c r="J8" s="8">
        <f>IF(OR('USt-Verprobung'!$H8="",'USt-Verprobung'!$I8=""),"",ROUND('USt-Verprobung'!$H8*'USt-Verprobung'!$I8,2))</f>
        <v/>
      </c>
      <c r="K8" s="8">
        <f>IF(OR('USt-Verprobung'!$H8="",'USt-Verprobung'!$J8=""),"",'USt-Verprobung'!$H8+'USt-Verprobung'!$J8)</f>
        <v/>
      </c>
      <c r="L8" s="4">
        <f>IF('USt-Verprobung'!$D8="","",IF('USt-Verprobung'!$D8="Ausgangsrechnung","Umsatzsteuer","Vorsteuer"))</f>
        <v/>
      </c>
      <c r="M8" s="5" t="inlineStr">
        <is>
          <t>Bezahlt</t>
        </is>
      </c>
      <c r="N8" s="4">
        <f>IF('USt-Verprobung'!$I8="","",IF(OR('USt-Verprobung'!$I8=0.19,'USt-Verprobung'!$I8=0.07),"Ja","Prüfen"))</f>
        <v/>
      </c>
      <c r="O8" s="4">
        <f>IF(OR('USt-Verprobung'!$H8="",'USt-Verprobung'!$I8="",'USt-Verprobung'!$J8=""),"",IF(AND('USt-Verprobung'!$H8&gt;=0,'USt-Verprobung'!$J8=ROUND('USt-Verprobung'!$H8*'USt-Verprobung'!$I8,2)),"OK","Prüfen"))</f>
        <v/>
      </c>
      <c r="P8" s="2" t="inlineStr">
        <is>
          <t>Vorsteuerbeleg vollständig</t>
        </is>
      </c>
    </row>
    <row r="9" ht="21" customHeight="1">
      <c r="A9" s="2" t="inlineStr">
        <is>
          <t>RE-2026-008</t>
        </is>
      </c>
      <c r="B9" s="3" t="n">
        <v>46092</v>
      </c>
      <c r="C9" s="4">
        <f>IF('USt-Verprobung'!$B9="","",TEXT('USt-Verprobung'!$B9,"MM.JJJJ"))</f>
        <v/>
      </c>
      <c r="D9" s="5" t="inlineStr">
        <is>
          <t>Ausgangsrechnung</t>
        </is>
      </c>
      <c r="E9" s="2" t="inlineStr">
        <is>
          <t>Laura Klein</t>
        </is>
      </c>
      <c r="F9" s="2" t="inlineStr">
        <is>
          <t>Leipzig</t>
        </is>
      </c>
      <c r="G9" s="2" t="inlineStr">
        <is>
          <t>Vermietungsnebenleistung</t>
        </is>
      </c>
      <c r="H9" s="6" t="n">
        <v>1100</v>
      </c>
      <c r="I9" s="7" t="n">
        <v>0.19</v>
      </c>
      <c r="J9" s="8">
        <f>IF(OR('USt-Verprobung'!$H9="",'USt-Verprobung'!$I9=""),"",ROUND('USt-Verprobung'!$H9*'USt-Verprobung'!$I9,2))</f>
        <v/>
      </c>
      <c r="K9" s="8">
        <f>IF(OR('USt-Verprobung'!$H9="",'USt-Verprobung'!$J9=""),"",'USt-Verprobung'!$H9+'USt-Verprobung'!$J9)</f>
        <v/>
      </c>
      <c r="L9" s="4">
        <f>IF('USt-Verprobung'!$D9="","",IF('USt-Verprobung'!$D9="Ausgangsrechnung","Umsatzsteuer","Vorsteuer"))</f>
        <v/>
      </c>
      <c r="M9" s="5" t="inlineStr">
        <is>
          <t>Offen</t>
        </is>
      </c>
      <c r="N9" s="4">
        <f>IF('USt-Verprobung'!$I9="","",IF(OR('USt-Verprobung'!$I9=0.19,'USt-Verprobung'!$I9=0.07),"Ja","Prüfen"))</f>
        <v/>
      </c>
      <c r="O9" s="4">
        <f>IF(OR('USt-Verprobung'!$H9="",'USt-Verprobung'!$I9="",'USt-Verprobung'!$J9=""),"",IF(AND('USt-Verprobung'!$H9&gt;=0,'USt-Verprobung'!$J9=ROUND('USt-Verprobung'!$H9*'USt-Verprobung'!$I9,2)),"OK","Prüfen"))</f>
        <v/>
      </c>
      <c r="P9" s="2" t="inlineStr">
        <is>
          <t>Zahlungseingang ausstehend</t>
        </is>
      </c>
    </row>
    <row r="10" ht="21" customHeight="1">
      <c r="A10" s="2" t="inlineStr">
        <is>
          <t>RE-2026-009</t>
        </is>
      </c>
      <c r="B10" s="3" t="n">
        <v>46099</v>
      </c>
      <c r="C10" s="4">
        <f>IF('USt-Verprobung'!$B10="","",TEXT('USt-Verprobung'!$B10,"MM.JJJJ"))</f>
        <v/>
      </c>
      <c r="D10" s="5" t="inlineStr">
        <is>
          <t>Ausgangsrechnung</t>
        </is>
      </c>
      <c r="E10" s="2" t="inlineStr">
        <is>
          <t>Jonas Richter</t>
        </is>
      </c>
      <c r="F10" s="2" t="inlineStr">
        <is>
          <t>Dortmund</t>
        </is>
      </c>
      <c r="G10" s="2" t="inlineStr">
        <is>
          <t>Warenverkauf</t>
        </is>
      </c>
      <c r="H10" s="6" t="n">
        <v>2750</v>
      </c>
      <c r="I10" s="7" t="n">
        <v>0.07000000000000001</v>
      </c>
      <c r="J10" s="8">
        <f>IF(OR('USt-Verprobung'!$H10="",'USt-Verprobung'!$I10=""),"",ROUND('USt-Verprobung'!$H10*'USt-Verprobung'!$I10,2))</f>
        <v/>
      </c>
      <c r="K10" s="8">
        <f>IF(OR('USt-Verprobung'!$H10="",'USt-Verprobung'!$J10=""),"",'USt-Verprobung'!$H10+'USt-Verprobung'!$J10)</f>
        <v/>
      </c>
      <c r="L10" s="4">
        <f>IF('USt-Verprobung'!$D10="","",IF('USt-Verprobung'!$D10="Ausgangsrechnung","Umsatzsteuer","Vorsteuer"))</f>
        <v/>
      </c>
      <c r="M10" s="5" t="inlineStr">
        <is>
          <t>Bezahlt</t>
        </is>
      </c>
      <c r="N10" s="4">
        <f>IF('USt-Verprobung'!$I10="","",IF(OR('USt-Verprobung'!$I10=0.19,'USt-Verprobung'!$I10=0.07),"Ja","Prüfen"))</f>
        <v/>
      </c>
      <c r="O10" s="4">
        <f>IF(OR('USt-Verprobung'!$H10="",'USt-Verprobung'!$I10="",'USt-Verprobung'!$J10=""),"",IF(AND('USt-Verprobung'!$H10&gt;=0,'USt-Verprobung'!$J10=ROUND('USt-Verprobung'!$H10*'USt-Verprobung'!$I10,2)),"OK","Prüfen"))</f>
        <v/>
      </c>
      <c r="P10" s="2" t="inlineStr">
        <is>
          <t>Ermäßigter Steuersatz geprüft</t>
        </is>
      </c>
    </row>
    <row r="11" ht="21" customHeight="1">
      <c r="A11" s="2" t="inlineStr">
        <is>
          <t>ER-2026-010</t>
        </is>
      </c>
      <c r="B11" s="3" t="n">
        <v>46108</v>
      </c>
      <c r="C11" s="4">
        <f>IF('USt-Verprobung'!$B11="","",TEXT('USt-Verprobung'!$B11,"MM.JJJJ"))</f>
        <v/>
      </c>
      <c r="D11" s="5" t="inlineStr">
        <is>
          <t>Eingangsrechnung</t>
        </is>
      </c>
      <c r="E11" s="2" t="inlineStr">
        <is>
          <t>Marie Wolf</t>
        </is>
      </c>
      <c r="F11" s="2" t="inlineStr">
        <is>
          <t>Bremen</t>
        </is>
      </c>
      <c r="G11" s="2" t="inlineStr">
        <is>
          <t>Reisekosten</t>
        </is>
      </c>
      <c r="H11" s="6" t="n">
        <v>650</v>
      </c>
      <c r="I11" s="7" t="n">
        <v>0.19</v>
      </c>
      <c r="J11" s="8">
        <f>IF(OR('USt-Verprobung'!$H11="",'USt-Verprobung'!$I11=""),"",ROUND('USt-Verprobung'!$H11*'USt-Verprobung'!$I11,2))</f>
        <v/>
      </c>
      <c r="K11" s="8">
        <f>IF(OR('USt-Verprobung'!$H11="",'USt-Verprobung'!$J11=""),"",'USt-Verprobung'!$H11+'USt-Verprobung'!$J11)</f>
        <v/>
      </c>
      <c r="L11" s="4">
        <f>IF('USt-Verprobung'!$D11="","",IF('USt-Verprobung'!$D11="Ausgangsrechnung","Umsatzsteuer","Vorsteuer"))</f>
        <v/>
      </c>
      <c r="M11" s="5" t="inlineStr">
        <is>
          <t>Bezahlt</t>
        </is>
      </c>
      <c r="N11" s="4">
        <f>IF('USt-Verprobung'!$I11="","",IF(OR('USt-Verprobung'!$I11=0.19,'USt-Verprobung'!$I11=0.07),"Ja","Prüfen"))</f>
        <v/>
      </c>
      <c r="O11" s="4">
        <f>IF(OR('USt-Verprobung'!$H11="",'USt-Verprobung'!$I11="",'USt-Verprobung'!$J11=""),"",IF(AND('USt-Verprobung'!$H11&gt;=0,'USt-Verprobung'!$J11=ROUND('USt-Verprobung'!$H11*'USt-Verprobung'!$I11,2)),"OK","Prüfen"))</f>
        <v/>
      </c>
      <c r="P11" s="2" t="inlineStr">
        <is>
          <t>Beleg und Zahlung geprüft</t>
        </is>
      </c>
    </row>
    <row r="12" ht="21" customHeight="1">
      <c r="A12" s="2" t="n"/>
      <c r="B12" s="3" t="n"/>
      <c r="C12" s="4">
        <f>IF('USt-Verprobung'!$B12="","",TEXT('USt-Verprobung'!$B12,"MM.JJJJ"))</f>
        <v/>
      </c>
      <c r="D12" s="5" t="n"/>
      <c r="E12" s="2" t="n"/>
      <c r="F12" s="2" t="n"/>
      <c r="G12" s="2" t="n"/>
      <c r="H12" s="6" t="n"/>
      <c r="I12" s="7" t="n"/>
      <c r="J12" s="8">
        <f>IF(OR('USt-Verprobung'!$H12="",'USt-Verprobung'!$I12=""),"",ROUND('USt-Verprobung'!$H12*'USt-Verprobung'!$I12,2))</f>
        <v/>
      </c>
      <c r="K12" s="8">
        <f>IF(OR('USt-Verprobung'!$H12="",'USt-Verprobung'!$J12=""),"",'USt-Verprobung'!$H12+'USt-Verprobung'!$J12)</f>
        <v/>
      </c>
      <c r="L12" s="4">
        <f>IF('USt-Verprobung'!$D12="","",IF('USt-Verprobung'!$D12="Ausgangsrechnung","Umsatzsteuer","Vorsteuer"))</f>
        <v/>
      </c>
      <c r="M12" s="5" t="n"/>
      <c r="N12" s="4">
        <f>IF('USt-Verprobung'!$I12="","",IF(OR('USt-Verprobung'!$I12=0.19,'USt-Verprobung'!$I12=0.07),"Ja","Prüfen"))</f>
        <v/>
      </c>
      <c r="O12" s="4">
        <f>IF(OR('USt-Verprobung'!$H12="",'USt-Verprobung'!$I12="",'USt-Verprobung'!$J12=""),"",IF(AND('USt-Verprobung'!$H12&gt;=0,'USt-Verprobung'!$J12=ROUND('USt-Verprobung'!$H12*'USt-Verprobung'!$I12,2)),"OK","Prüfen"))</f>
        <v/>
      </c>
      <c r="P12" s="2" t="n"/>
    </row>
    <row r="13" ht="21" customHeight="1">
      <c r="A13" s="2" t="n"/>
      <c r="B13" s="3" t="n"/>
      <c r="C13" s="4">
        <f>IF('USt-Verprobung'!$B13="","",TEXT('USt-Verprobung'!$B13,"MM.JJJJ"))</f>
        <v/>
      </c>
      <c r="D13" s="5" t="n"/>
      <c r="E13" s="2" t="n"/>
      <c r="F13" s="2" t="n"/>
      <c r="G13" s="2" t="n"/>
      <c r="H13" s="6" t="n"/>
      <c r="I13" s="7" t="n"/>
      <c r="J13" s="8">
        <f>IF(OR('USt-Verprobung'!$H13="",'USt-Verprobung'!$I13=""),"",ROUND('USt-Verprobung'!$H13*'USt-Verprobung'!$I13,2))</f>
        <v/>
      </c>
      <c r="K13" s="8">
        <f>IF(OR('USt-Verprobung'!$H13="",'USt-Verprobung'!$J13=""),"",'USt-Verprobung'!$H13+'USt-Verprobung'!$J13)</f>
        <v/>
      </c>
      <c r="L13" s="4">
        <f>IF('USt-Verprobung'!$D13="","",IF('USt-Verprobung'!$D13="Ausgangsrechnung","Umsatzsteuer","Vorsteuer"))</f>
        <v/>
      </c>
      <c r="M13" s="5" t="n"/>
      <c r="N13" s="4">
        <f>IF('USt-Verprobung'!$I13="","",IF(OR('USt-Verprobung'!$I13=0.19,'USt-Verprobung'!$I13=0.07),"Ja","Prüfen"))</f>
        <v/>
      </c>
      <c r="O13" s="4">
        <f>IF(OR('USt-Verprobung'!$H13="",'USt-Verprobung'!$I13="",'USt-Verprobung'!$J13=""),"",IF(AND('USt-Verprobung'!$H13&gt;=0,'USt-Verprobung'!$J13=ROUND('USt-Verprobung'!$H13*'USt-Verprobung'!$I13,2)),"OK","Prüfen"))</f>
        <v/>
      </c>
      <c r="P13" s="2" t="n"/>
    </row>
    <row r="14" ht="21" customHeight="1">
      <c r="A14" s="2" t="n"/>
      <c r="B14" s="3" t="n"/>
      <c r="C14" s="4">
        <f>IF('USt-Verprobung'!$B14="","",TEXT('USt-Verprobung'!$B14,"MM.JJJJ"))</f>
        <v/>
      </c>
      <c r="D14" s="5" t="n"/>
      <c r="E14" s="2" t="n"/>
      <c r="F14" s="2" t="n"/>
      <c r="G14" s="2" t="n"/>
      <c r="H14" s="6" t="n"/>
      <c r="I14" s="7" t="n"/>
      <c r="J14" s="8">
        <f>IF(OR('USt-Verprobung'!$H14="",'USt-Verprobung'!$I14=""),"",ROUND('USt-Verprobung'!$H14*'USt-Verprobung'!$I14,2))</f>
        <v/>
      </c>
      <c r="K14" s="8">
        <f>IF(OR('USt-Verprobung'!$H14="",'USt-Verprobung'!$J14=""),"",'USt-Verprobung'!$H14+'USt-Verprobung'!$J14)</f>
        <v/>
      </c>
      <c r="L14" s="4">
        <f>IF('USt-Verprobung'!$D14="","",IF('USt-Verprobung'!$D14="Ausgangsrechnung","Umsatzsteuer","Vorsteuer"))</f>
        <v/>
      </c>
      <c r="M14" s="5" t="n"/>
      <c r="N14" s="4">
        <f>IF('USt-Verprobung'!$I14="","",IF(OR('USt-Verprobung'!$I14=0.19,'USt-Verprobung'!$I14=0.07),"Ja","Prüfen"))</f>
        <v/>
      </c>
      <c r="O14" s="4">
        <f>IF(OR('USt-Verprobung'!$H14="",'USt-Verprobung'!$I14="",'USt-Verprobung'!$J14=""),"",IF(AND('USt-Verprobung'!$H14&gt;=0,'USt-Verprobung'!$J14=ROUND('USt-Verprobung'!$H14*'USt-Verprobung'!$I14,2)),"OK","Prüfen"))</f>
        <v/>
      </c>
      <c r="P14" s="2" t="n"/>
    </row>
    <row r="15" ht="21" customHeight="1">
      <c r="A15" s="2" t="n"/>
      <c r="B15" s="3" t="n"/>
      <c r="C15" s="4">
        <f>IF('USt-Verprobung'!$B15="","",TEXT('USt-Verprobung'!$B15,"MM.JJJJ"))</f>
        <v/>
      </c>
      <c r="D15" s="5" t="n"/>
      <c r="E15" s="2" t="n"/>
      <c r="F15" s="2" t="n"/>
      <c r="G15" s="2" t="n"/>
      <c r="H15" s="6" t="n"/>
      <c r="I15" s="7" t="n"/>
      <c r="J15" s="8">
        <f>IF(OR('USt-Verprobung'!$H15="",'USt-Verprobung'!$I15=""),"",ROUND('USt-Verprobung'!$H15*'USt-Verprobung'!$I15,2))</f>
        <v/>
      </c>
      <c r="K15" s="8">
        <f>IF(OR('USt-Verprobung'!$H15="",'USt-Verprobung'!$J15=""),"",'USt-Verprobung'!$H15+'USt-Verprobung'!$J15)</f>
        <v/>
      </c>
      <c r="L15" s="4">
        <f>IF('USt-Verprobung'!$D15="","",IF('USt-Verprobung'!$D15="Ausgangsrechnung","Umsatzsteuer","Vorsteuer"))</f>
        <v/>
      </c>
      <c r="M15" s="5" t="n"/>
      <c r="N15" s="4">
        <f>IF('USt-Verprobung'!$I15="","",IF(OR('USt-Verprobung'!$I15=0.19,'USt-Verprobung'!$I15=0.07),"Ja","Prüfen"))</f>
        <v/>
      </c>
      <c r="O15" s="4">
        <f>IF(OR('USt-Verprobung'!$H15="",'USt-Verprobung'!$I15="",'USt-Verprobung'!$J15=""),"",IF(AND('USt-Verprobung'!$H15&gt;=0,'USt-Verprobung'!$J15=ROUND('USt-Verprobung'!$H15*'USt-Verprobung'!$I15,2)),"OK","Prüfen"))</f>
        <v/>
      </c>
      <c r="P15" s="2" t="n"/>
    </row>
    <row r="16" ht="21" customHeight="1">
      <c r="A16" s="2" t="n"/>
      <c r="B16" s="3" t="n"/>
      <c r="C16" s="4">
        <f>IF('USt-Verprobung'!$B16="","",TEXT('USt-Verprobung'!$B16,"MM.JJJJ"))</f>
        <v/>
      </c>
      <c r="D16" s="5" t="n"/>
      <c r="E16" s="2" t="n"/>
      <c r="F16" s="2" t="n"/>
      <c r="G16" s="2" t="n"/>
      <c r="H16" s="6" t="n"/>
      <c r="I16" s="7" t="n"/>
      <c r="J16" s="8">
        <f>IF(OR('USt-Verprobung'!$H16="",'USt-Verprobung'!$I16=""),"",ROUND('USt-Verprobung'!$H16*'USt-Verprobung'!$I16,2))</f>
        <v/>
      </c>
      <c r="K16" s="8">
        <f>IF(OR('USt-Verprobung'!$H16="",'USt-Verprobung'!$J16=""),"",'USt-Verprobung'!$H16+'USt-Verprobung'!$J16)</f>
        <v/>
      </c>
      <c r="L16" s="4">
        <f>IF('USt-Verprobung'!$D16="","",IF('USt-Verprobung'!$D16="Ausgangsrechnung","Umsatzsteuer","Vorsteuer"))</f>
        <v/>
      </c>
      <c r="M16" s="5" t="n"/>
      <c r="N16" s="4">
        <f>IF('USt-Verprobung'!$I16="","",IF(OR('USt-Verprobung'!$I16=0.19,'USt-Verprobung'!$I16=0.07),"Ja","Prüfen"))</f>
        <v/>
      </c>
      <c r="O16" s="4">
        <f>IF(OR('USt-Verprobung'!$H16="",'USt-Verprobung'!$I16="",'USt-Verprobung'!$J16=""),"",IF(AND('USt-Verprobung'!$H16&gt;=0,'USt-Verprobung'!$J16=ROUND('USt-Verprobung'!$H16*'USt-Verprobung'!$I16,2)),"OK","Prüfen"))</f>
        <v/>
      </c>
      <c r="P16" s="2" t="n"/>
    </row>
    <row r="17" ht="21" customHeight="1">
      <c r="A17" s="2" t="n"/>
      <c r="B17" s="3" t="n"/>
      <c r="C17" s="4">
        <f>IF('USt-Verprobung'!$B17="","",TEXT('USt-Verprobung'!$B17,"MM.JJJJ"))</f>
        <v/>
      </c>
      <c r="D17" s="5" t="n"/>
      <c r="E17" s="2" t="n"/>
      <c r="F17" s="2" t="n"/>
      <c r="G17" s="2" t="n"/>
      <c r="H17" s="6" t="n"/>
      <c r="I17" s="7" t="n"/>
      <c r="J17" s="8">
        <f>IF(OR('USt-Verprobung'!$H17="",'USt-Verprobung'!$I17=""),"",ROUND('USt-Verprobung'!$H17*'USt-Verprobung'!$I17,2))</f>
        <v/>
      </c>
      <c r="K17" s="8">
        <f>IF(OR('USt-Verprobung'!$H17="",'USt-Verprobung'!$J17=""),"",'USt-Verprobung'!$H17+'USt-Verprobung'!$J17)</f>
        <v/>
      </c>
      <c r="L17" s="4">
        <f>IF('USt-Verprobung'!$D17="","",IF('USt-Verprobung'!$D17="Ausgangsrechnung","Umsatzsteuer","Vorsteuer"))</f>
        <v/>
      </c>
      <c r="M17" s="5" t="n"/>
      <c r="N17" s="4">
        <f>IF('USt-Verprobung'!$I17="","",IF(OR('USt-Verprobung'!$I17=0.19,'USt-Verprobung'!$I17=0.07),"Ja","Prüfen"))</f>
        <v/>
      </c>
      <c r="O17" s="4">
        <f>IF(OR('USt-Verprobung'!$H17="",'USt-Verprobung'!$I17="",'USt-Verprobung'!$J17=""),"",IF(AND('USt-Verprobung'!$H17&gt;=0,'USt-Verprobung'!$J17=ROUND('USt-Verprobung'!$H17*'USt-Verprobung'!$I17,2)),"OK","Prüfen"))</f>
        <v/>
      </c>
      <c r="P17" s="2" t="n"/>
    </row>
    <row r="18" ht="21" customHeight="1">
      <c r="A18" s="2" t="n"/>
      <c r="B18" s="3" t="n"/>
      <c r="C18" s="4">
        <f>IF('USt-Verprobung'!$B18="","",TEXT('USt-Verprobung'!$B18,"MM.JJJJ"))</f>
        <v/>
      </c>
      <c r="D18" s="5" t="n"/>
      <c r="E18" s="2" t="n"/>
      <c r="F18" s="2" t="n"/>
      <c r="G18" s="2" t="n"/>
      <c r="H18" s="6" t="n"/>
      <c r="I18" s="7" t="n"/>
      <c r="J18" s="8">
        <f>IF(OR('USt-Verprobung'!$H18="",'USt-Verprobung'!$I18=""),"",ROUND('USt-Verprobung'!$H18*'USt-Verprobung'!$I18,2))</f>
        <v/>
      </c>
      <c r="K18" s="8">
        <f>IF(OR('USt-Verprobung'!$H18="",'USt-Verprobung'!$J18=""),"",'USt-Verprobung'!$H18+'USt-Verprobung'!$J18)</f>
        <v/>
      </c>
      <c r="L18" s="4">
        <f>IF('USt-Verprobung'!$D18="","",IF('USt-Verprobung'!$D18="Ausgangsrechnung","Umsatzsteuer","Vorsteuer"))</f>
        <v/>
      </c>
      <c r="M18" s="5" t="n"/>
      <c r="N18" s="4">
        <f>IF('USt-Verprobung'!$I18="","",IF(OR('USt-Verprobung'!$I18=0.19,'USt-Verprobung'!$I18=0.07),"Ja","Prüfen"))</f>
        <v/>
      </c>
      <c r="O18" s="4">
        <f>IF(OR('USt-Verprobung'!$H18="",'USt-Verprobung'!$I18="",'USt-Verprobung'!$J18=""),"",IF(AND('USt-Verprobung'!$H18&gt;=0,'USt-Verprobung'!$J18=ROUND('USt-Verprobung'!$H18*'USt-Verprobung'!$I18,2)),"OK","Prüfen"))</f>
        <v/>
      </c>
      <c r="P18" s="2" t="n"/>
    </row>
    <row r="19" ht="21" customHeight="1">
      <c r="A19" s="2" t="n"/>
      <c r="B19" s="3" t="n"/>
      <c r="C19" s="4">
        <f>IF('USt-Verprobung'!$B19="","",TEXT('USt-Verprobung'!$B19,"MM.JJJJ"))</f>
        <v/>
      </c>
      <c r="D19" s="5" t="n"/>
      <c r="E19" s="2" t="n"/>
      <c r="F19" s="2" t="n"/>
      <c r="G19" s="2" t="n"/>
      <c r="H19" s="6" t="n"/>
      <c r="I19" s="7" t="n"/>
      <c r="J19" s="8">
        <f>IF(OR('USt-Verprobung'!$H19="",'USt-Verprobung'!$I19=""),"",ROUND('USt-Verprobung'!$H19*'USt-Verprobung'!$I19,2))</f>
        <v/>
      </c>
      <c r="K19" s="8">
        <f>IF(OR('USt-Verprobung'!$H19="",'USt-Verprobung'!$J19=""),"",'USt-Verprobung'!$H19+'USt-Verprobung'!$J19)</f>
        <v/>
      </c>
      <c r="L19" s="4">
        <f>IF('USt-Verprobung'!$D19="","",IF('USt-Verprobung'!$D19="Ausgangsrechnung","Umsatzsteuer","Vorsteuer"))</f>
        <v/>
      </c>
      <c r="M19" s="5" t="n"/>
      <c r="N19" s="4">
        <f>IF('USt-Verprobung'!$I19="","",IF(OR('USt-Verprobung'!$I19=0.19,'USt-Verprobung'!$I19=0.07),"Ja","Prüfen"))</f>
        <v/>
      </c>
      <c r="O19" s="4">
        <f>IF(OR('USt-Verprobung'!$H19="",'USt-Verprobung'!$I19="",'USt-Verprobung'!$J19=""),"",IF(AND('USt-Verprobung'!$H19&gt;=0,'USt-Verprobung'!$J19=ROUND('USt-Verprobung'!$H19*'USt-Verprobung'!$I19,2)),"OK","Prüfen"))</f>
        <v/>
      </c>
      <c r="P19" s="2" t="n"/>
    </row>
    <row r="20" ht="21" customHeight="1">
      <c r="A20" s="2" t="n"/>
      <c r="B20" s="3" t="n"/>
      <c r="C20" s="4">
        <f>IF('USt-Verprobung'!$B20="","",TEXT('USt-Verprobung'!$B20,"MM.JJJJ"))</f>
        <v/>
      </c>
      <c r="D20" s="5" t="n"/>
      <c r="E20" s="2" t="n"/>
      <c r="F20" s="2" t="n"/>
      <c r="G20" s="2" t="n"/>
      <c r="H20" s="6" t="n"/>
      <c r="I20" s="7" t="n"/>
      <c r="J20" s="8">
        <f>IF(OR('USt-Verprobung'!$H20="",'USt-Verprobung'!$I20=""),"",ROUND('USt-Verprobung'!$H20*'USt-Verprobung'!$I20,2))</f>
        <v/>
      </c>
      <c r="K20" s="8">
        <f>IF(OR('USt-Verprobung'!$H20="",'USt-Verprobung'!$J20=""),"",'USt-Verprobung'!$H20+'USt-Verprobung'!$J20)</f>
        <v/>
      </c>
      <c r="L20" s="4">
        <f>IF('USt-Verprobung'!$D20="","",IF('USt-Verprobung'!$D20="Ausgangsrechnung","Umsatzsteuer","Vorsteuer"))</f>
        <v/>
      </c>
      <c r="M20" s="5" t="n"/>
      <c r="N20" s="4">
        <f>IF('USt-Verprobung'!$I20="","",IF(OR('USt-Verprobung'!$I20=0.19,'USt-Verprobung'!$I20=0.07),"Ja","Prüfen"))</f>
        <v/>
      </c>
      <c r="O20" s="4">
        <f>IF(OR('USt-Verprobung'!$H20="",'USt-Verprobung'!$I20="",'USt-Verprobung'!$J20=""),"",IF(AND('USt-Verprobung'!$H20&gt;=0,'USt-Verprobung'!$J20=ROUND('USt-Verprobung'!$H20*'USt-Verprobung'!$I20,2)),"OK","Prüfen"))</f>
        <v/>
      </c>
      <c r="P20" s="2" t="n"/>
    </row>
    <row r="21" ht="21" customHeight="1">
      <c r="A21" s="2" t="n"/>
      <c r="B21" s="3" t="n"/>
      <c r="C21" s="4">
        <f>IF('USt-Verprobung'!$B21="","",TEXT('USt-Verprobung'!$B21,"MM.JJJJ"))</f>
        <v/>
      </c>
      <c r="D21" s="5" t="n"/>
      <c r="E21" s="2" t="n"/>
      <c r="F21" s="2" t="n"/>
      <c r="G21" s="2" t="n"/>
      <c r="H21" s="6" t="n"/>
      <c r="I21" s="7" t="n"/>
      <c r="J21" s="8">
        <f>IF(OR('USt-Verprobung'!$H21="",'USt-Verprobung'!$I21=""),"",ROUND('USt-Verprobung'!$H21*'USt-Verprobung'!$I21,2))</f>
        <v/>
      </c>
      <c r="K21" s="8">
        <f>IF(OR('USt-Verprobung'!$H21="",'USt-Verprobung'!$J21=""),"",'USt-Verprobung'!$H21+'USt-Verprobung'!$J21)</f>
        <v/>
      </c>
      <c r="L21" s="4">
        <f>IF('USt-Verprobung'!$D21="","",IF('USt-Verprobung'!$D21="Ausgangsrechnung","Umsatzsteuer","Vorsteuer"))</f>
        <v/>
      </c>
      <c r="M21" s="5" t="n"/>
      <c r="N21" s="4">
        <f>IF('USt-Verprobung'!$I21="","",IF(OR('USt-Verprobung'!$I21=0.19,'USt-Verprobung'!$I21=0.07),"Ja","Prüfen"))</f>
        <v/>
      </c>
      <c r="O21" s="4">
        <f>IF(OR('USt-Verprobung'!$H21="",'USt-Verprobung'!$I21="",'USt-Verprobung'!$J21=""),"",IF(AND('USt-Verprobung'!$H21&gt;=0,'USt-Verprobung'!$J21=ROUND('USt-Verprobung'!$H21*'USt-Verprobung'!$I21,2)),"OK","Prüfen"))</f>
        <v/>
      </c>
      <c r="P21" s="2" t="n"/>
    </row>
    <row r="22" ht="21" customHeight="1">
      <c r="A22" s="2" t="n"/>
      <c r="B22" s="3" t="n"/>
      <c r="C22" s="4">
        <f>IF('USt-Verprobung'!$B22="","",TEXT('USt-Verprobung'!$B22,"MM.JJJJ"))</f>
        <v/>
      </c>
      <c r="D22" s="5" t="n"/>
      <c r="E22" s="2" t="n"/>
      <c r="F22" s="2" t="n"/>
      <c r="G22" s="2" t="n"/>
      <c r="H22" s="6" t="n"/>
      <c r="I22" s="7" t="n"/>
      <c r="J22" s="8">
        <f>IF(OR('USt-Verprobung'!$H22="",'USt-Verprobung'!$I22=""),"",ROUND('USt-Verprobung'!$H22*'USt-Verprobung'!$I22,2))</f>
        <v/>
      </c>
      <c r="K22" s="8">
        <f>IF(OR('USt-Verprobung'!$H22="",'USt-Verprobung'!$J22=""),"",'USt-Verprobung'!$H22+'USt-Verprobung'!$J22)</f>
        <v/>
      </c>
      <c r="L22" s="4">
        <f>IF('USt-Verprobung'!$D22="","",IF('USt-Verprobung'!$D22="Ausgangsrechnung","Umsatzsteuer","Vorsteuer"))</f>
        <v/>
      </c>
      <c r="M22" s="5" t="n"/>
      <c r="N22" s="4">
        <f>IF('USt-Verprobung'!$I22="","",IF(OR('USt-Verprobung'!$I22=0.19,'USt-Verprobung'!$I22=0.07),"Ja","Prüfen"))</f>
        <v/>
      </c>
      <c r="O22" s="4">
        <f>IF(OR('USt-Verprobung'!$H22="",'USt-Verprobung'!$I22="",'USt-Verprobung'!$J22=""),"",IF(AND('USt-Verprobung'!$H22&gt;=0,'USt-Verprobung'!$J22=ROUND('USt-Verprobung'!$H22*'USt-Verprobung'!$I22,2)),"OK","Prüfen"))</f>
        <v/>
      </c>
      <c r="P22" s="2" t="n"/>
    </row>
    <row r="23" ht="21" customHeight="1">
      <c r="A23" s="2" t="n"/>
      <c r="B23" s="3" t="n"/>
      <c r="C23" s="4">
        <f>IF('USt-Verprobung'!$B23="","",TEXT('USt-Verprobung'!$B23,"MM.JJJJ"))</f>
        <v/>
      </c>
      <c r="D23" s="5" t="n"/>
      <c r="E23" s="2" t="n"/>
      <c r="F23" s="2" t="n"/>
      <c r="G23" s="2" t="n"/>
      <c r="H23" s="6" t="n"/>
      <c r="I23" s="7" t="n"/>
      <c r="J23" s="8">
        <f>IF(OR('USt-Verprobung'!$H23="",'USt-Verprobung'!$I23=""),"",ROUND('USt-Verprobung'!$H23*'USt-Verprobung'!$I23,2))</f>
        <v/>
      </c>
      <c r="K23" s="8">
        <f>IF(OR('USt-Verprobung'!$H23="",'USt-Verprobung'!$J23=""),"",'USt-Verprobung'!$H23+'USt-Verprobung'!$J23)</f>
        <v/>
      </c>
      <c r="L23" s="4">
        <f>IF('USt-Verprobung'!$D23="","",IF('USt-Verprobung'!$D23="Ausgangsrechnung","Umsatzsteuer","Vorsteuer"))</f>
        <v/>
      </c>
      <c r="M23" s="5" t="n"/>
      <c r="N23" s="4">
        <f>IF('USt-Verprobung'!$I23="","",IF(OR('USt-Verprobung'!$I23=0.19,'USt-Verprobung'!$I23=0.07),"Ja","Prüfen"))</f>
        <v/>
      </c>
      <c r="O23" s="4">
        <f>IF(OR('USt-Verprobung'!$H23="",'USt-Verprobung'!$I23="",'USt-Verprobung'!$J23=""),"",IF(AND('USt-Verprobung'!$H23&gt;=0,'USt-Verprobung'!$J23=ROUND('USt-Verprobung'!$H23*'USt-Verprobung'!$I23,2)),"OK","Prüfen"))</f>
        <v/>
      </c>
      <c r="P23" s="2" t="n"/>
    </row>
    <row r="24" ht="21" customHeight="1">
      <c r="A24" s="2" t="n"/>
      <c r="B24" s="3" t="n"/>
      <c r="C24" s="4">
        <f>IF('USt-Verprobung'!$B24="","",TEXT('USt-Verprobung'!$B24,"MM.JJJJ"))</f>
        <v/>
      </c>
      <c r="D24" s="5" t="n"/>
      <c r="E24" s="2" t="n"/>
      <c r="F24" s="2" t="n"/>
      <c r="G24" s="2" t="n"/>
      <c r="H24" s="6" t="n"/>
      <c r="I24" s="7" t="n"/>
      <c r="J24" s="8">
        <f>IF(OR('USt-Verprobung'!$H24="",'USt-Verprobung'!$I24=""),"",ROUND('USt-Verprobung'!$H24*'USt-Verprobung'!$I24,2))</f>
        <v/>
      </c>
      <c r="K24" s="8">
        <f>IF(OR('USt-Verprobung'!$H24="",'USt-Verprobung'!$J24=""),"",'USt-Verprobung'!$H24+'USt-Verprobung'!$J24)</f>
        <v/>
      </c>
      <c r="L24" s="4">
        <f>IF('USt-Verprobung'!$D24="","",IF('USt-Verprobung'!$D24="Ausgangsrechnung","Umsatzsteuer","Vorsteuer"))</f>
        <v/>
      </c>
      <c r="M24" s="5" t="n"/>
      <c r="N24" s="4">
        <f>IF('USt-Verprobung'!$I24="","",IF(OR('USt-Verprobung'!$I24=0.19,'USt-Verprobung'!$I24=0.07),"Ja","Prüfen"))</f>
        <v/>
      </c>
      <c r="O24" s="4">
        <f>IF(OR('USt-Verprobung'!$H24="",'USt-Verprobung'!$I24="",'USt-Verprobung'!$J24=""),"",IF(AND('USt-Verprobung'!$H24&gt;=0,'USt-Verprobung'!$J24=ROUND('USt-Verprobung'!$H24*'USt-Verprobung'!$I24,2)),"OK","Prüfen"))</f>
        <v/>
      </c>
      <c r="P24" s="2" t="n"/>
    </row>
    <row r="25" ht="21" customHeight="1">
      <c r="A25" s="2" t="n"/>
      <c r="B25" s="3" t="n"/>
      <c r="C25" s="4">
        <f>IF('USt-Verprobung'!$B25="","",TEXT('USt-Verprobung'!$B25,"MM.JJJJ"))</f>
        <v/>
      </c>
      <c r="D25" s="5" t="n"/>
      <c r="E25" s="2" t="n"/>
      <c r="F25" s="2" t="n"/>
      <c r="G25" s="2" t="n"/>
      <c r="H25" s="6" t="n"/>
      <c r="I25" s="7" t="n"/>
      <c r="J25" s="8">
        <f>IF(OR('USt-Verprobung'!$H25="",'USt-Verprobung'!$I25=""),"",ROUND('USt-Verprobung'!$H25*'USt-Verprobung'!$I25,2))</f>
        <v/>
      </c>
      <c r="K25" s="8">
        <f>IF(OR('USt-Verprobung'!$H25="",'USt-Verprobung'!$J25=""),"",'USt-Verprobung'!$H25+'USt-Verprobung'!$J25)</f>
        <v/>
      </c>
      <c r="L25" s="4">
        <f>IF('USt-Verprobung'!$D25="","",IF('USt-Verprobung'!$D25="Ausgangsrechnung","Umsatzsteuer","Vorsteuer"))</f>
        <v/>
      </c>
      <c r="M25" s="5" t="n"/>
      <c r="N25" s="4">
        <f>IF('USt-Verprobung'!$I25="","",IF(OR('USt-Verprobung'!$I25=0.19,'USt-Verprobung'!$I25=0.07),"Ja","Prüfen"))</f>
        <v/>
      </c>
      <c r="O25" s="4">
        <f>IF(OR('USt-Verprobung'!$H25="",'USt-Verprobung'!$I25="",'USt-Verprobung'!$J25=""),"",IF(AND('USt-Verprobung'!$H25&gt;=0,'USt-Verprobung'!$J25=ROUND('USt-Verprobung'!$H25*'USt-Verprobung'!$I25,2)),"OK","Prüfen"))</f>
        <v/>
      </c>
      <c r="P25" s="2" t="n"/>
    </row>
    <row r="26" ht="21" customHeight="1">
      <c r="A26" s="2" t="n"/>
      <c r="B26" s="3" t="n"/>
      <c r="C26" s="4">
        <f>IF('USt-Verprobung'!$B26="","",TEXT('USt-Verprobung'!$B26,"MM.JJJJ"))</f>
        <v/>
      </c>
      <c r="D26" s="5" t="n"/>
      <c r="E26" s="2" t="n"/>
      <c r="F26" s="2" t="n"/>
      <c r="G26" s="2" t="n"/>
      <c r="H26" s="6" t="n"/>
      <c r="I26" s="7" t="n"/>
      <c r="J26" s="8">
        <f>IF(OR('USt-Verprobung'!$H26="",'USt-Verprobung'!$I26=""),"",ROUND('USt-Verprobung'!$H26*'USt-Verprobung'!$I26,2))</f>
        <v/>
      </c>
      <c r="K26" s="8">
        <f>IF(OR('USt-Verprobung'!$H26="",'USt-Verprobung'!$J26=""),"",'USt-Verprobung'!$H26+'USt-Verprobung'!$J26)</f>
        <v/>
      </c>
      <c r="L26" s="4">
        <f>IF('USt-Verprobung'!$D26="","",IF('USt-Verprobung'!$D26="Ausgangsrechnung","Umsatzsteuer","Vorsteuer"))</f>
        <v/>
      </c>
      <c r="M26" s="5" t="n"/>
      <c r="N26" s="4">
        <f>IF('USt-Verprobung'!$I26="","",IF(OR('USt-Verprobung'!$I26=0.19,'USt-Verprobung'!$I26=0.07),"Ja","Prüfen"))</f>
        <v/>
      </c>
      <c r="O26" s="4">
        <f>IF(OR('USt-Verprobung'!$H26="",'USt-Verprobung'!$I26="",'USt-Verprobung'!$J26=""),"",IF(AND('USt-Verprobung'!$H26&gt;=0,'USt-Verprobung'!$J26=ROUND('USt-Verprobung'!$H26*'USt-Verprobung'!$I26,2)),"OK","Prüfen"))</f>
        <v/>
      </c>
      <c r="P26" s="2" t="n"/>
    </row>
    <row r="27" ht="21" customHeight="1">
      <c r="A27" s="2" t="n"/>
      <c r="B27" s="3" t="n"/>
      <c r="C27" s="4">
        <f>IF('USt-Verprobung'!$B27="","",TEXT('USt-Verprobung'!$B27,"MM.JJJJ"))</f>
        <v/>
      </c>
      <c r="D27" s="5" t="n"/>
      <c r="E27" s="2" t="n"/>
      <c r="F27" s="2" t="n"/>
      <c r="G27" s="2" t="n"/>
      <c r="H27" s="6" t="n"/>
      <c r="I27" s="7" t="n"/>
      <c r="J27" s="8">
        <f>IF(OR('USt-Verprobung'!$H27="",'USt-Verprobung'!$I27=""),"",ROUND('USt-Verprobung'!$H27*'USt-Verprobung'!$I27,2))</f>
        <v/>
      </c>
      <c r="K27" s="8">
        <f>IF(OR('USt-Verprobung'!$H27="",'USt-Verprobung'!$J27=""),"",'USt-Verprobung'!$H27+'USt-Verprobung'!$J27)</f>
        <v/>
      </c>
      <c r="L27" s="4">
        <f>IF('USt-Verprobung'!$D27="","",IF('USt-Verprobung'!$D27="Ausgangsrechnung","Umsatzsteuer","Vorsteuer"))</f>
        <v/>
      </c>
      <c r="M27" s="5" t="n"/>
      <c r="N27" s="4">
        <f>IF('USt-Verprobung'!$I27="","",IF(OR('USt-Verprobung'!$I27=0.19,'USt-Verprobung'!$I27=0.07),"Ja","Prüfen"))</f>
        <v/>
      </c>
      <c r="O27" s="4">
        <f>IF(OR('USt-Verprobung'!$H27="",'USt-Verprobung'!$I27="",'USt-Verprobung'!$J27=""),"",IF(AND('USt-Verprobung'!$H27&gt;=0,'USt-Verprobung'!$J27=ROUND('USt-Verprobung'!$H27*'USt-Verprobung'!$I27,2)),"OK","Prüfen"))</f>
        <v/>
      </c>
      <c r="P27" s="2" t="n"/>
    </row>
    <row r="28" ht="21" customHeight="1">
      <c r="A28" s="2" t="n"/>
      <c r="B28" s="3" t="n"/>
      <c r="C28" s="4">
        <f>IF('USt-Verprobung'!$B28="","",TEXT('USt-Verprobung'!$B28,"MM.JJJJ"))</f>
        <v/>
      </c>
      <c r="D28" s="5" t="n"/>
      <c r="E28" s="2" t="n"/>
      <c r="F28" s="2" t="n"/>
      <c r="G28" s="2" t="n"/>
      <c r="H28" s="6" t="n"/>
      <c r="I28" s="7" t="n"/>
      <c r="J28" s="8">
        <f>IF(OR('USt-Verprobung'!$H28="",'USt-Verprobung'!$I28=""),"",ROUND('USt-Verprobung'!$H28*'USt-Verprobung'!$I28,2))</f>
        <v/>
      </c>
      <c r="K28" s="8">
        <f>IF(OR('USt-Verprobung'!$H28="",'USt-Verprobung'!$J28=""),"",'USt-Verprobung'!$H28+'USt-Verprobung'!$J28)</f>
        <v/>
      </c>
      <c r="L28" s="4">
        <f>IF('USt-Verprobung'!$D28="","",IF('USt-Verprobung'!$D28="Ausgangsrechnung","Umsatzsteuer","Vorsteuer"))</f>
        <v/>
      </c>
      <c r="M28" s="5" t="n"/>
      <c r="N28" s="4">
        <f>IF('USt-Verprobung'!$I28="","",IF(OR('USt-Verprobung'!$I28=0.19,'USt-Verprobung'!$I28=0.07),"Ja","Prüfen"))</f>
        <v/>
      </c>
      <c r="O28" s="4">
        <f>IF(OR('USt-Verprobung'!$H28="",'USt-Verprobung'!$I28="",'USt-Verprobung'!$J28=""),"",IF(AND('USt-Verprobung'!$H28&gt;=0,'USt-Verprobung'!$J28=ROUND('USt-Verprobung'!$H28*'USt-Verprobung'!$I28,2)),"OK","Prüfen"))</f>
        <v/>
      </c>
      <c r="P28" s="2" t="n"/>
    </row>
    <row r="29" ht="21" customHeight="1">
      <c r="A29" s="2" t="n"/>
      <c r="B29" s="3" t="n"/>
      <c r="C29" s="4">
        <f>IF('USt-Verprobung'!$B29="","",TEXT('USt-Verprobung'!$B29,"MM.JJJJ"))</f>
        <v/>
      </c>
      <c r="D29" s="5" t="n"/>
      <c r="E29" s="2" t="n"/>
      <c r="F29" s="2" t="n"/>
      <c r="G29" s="2" t="n"/>
      <c r="H29" s="6" t="n"/>
      <c r="I29" s="7" t="n"/>
      <c r="J29" s="8">
        <f>IF(OR('USt-Verprobung'!$H29="",'USt-Verprobung'!$I29=""),"",ROUND('USt-Verprobung'!$H29*'USt-Verprobung'!$I29,2))</f>
        <v/>
      </c>
      <c r="K29" s="8">
        <f>IF(OR('USt-Verprobung'!$H29="",'USt-Verprobung'!$J29=""),"",'USt-Verprobung'!$H29+'USt-Verprobung'!$J29)</f>
        <v/>
      </c>
      <c r="L29" s="4">
        <f>IF('USt-Verprobung'!$D29="","",IF('USt-Verprobung'!$D29="Ausgangsrechnung","Umsatzsteuer","Vorsteuer"))</f>
        <v/>
      </c>
      <c r="M29" s="5" t="n"/>
      <c r="N29" s="4">
        <f>IF('USt-Verprobung'!$I29="","",IF(OR('USt-Verprobung'!$I29=0.19,'USt-Verprobung'!$I29=0.07),"Ja","Prüfen"))</f>
        <v/>
      </c>
      <c r="O29" s="4">
        <f>IF(OR('USt-Verprobung'!$H29="",'USt-Verprobung'!$I29="",'USt-Verprobung'!$J29=""),"",IF(AND('USt-Verprobung'!$H29&gt;=0,'USt-Verprobung'!$J29=ROUND('USt-Verprobung'!$H29*'USt-Verprobung'!$I29,2)),"OK","Prüfen"))</f>
        <v/>
      </c>
      <c r="P29" s="2" t="n"/>
    </row>
    <row r="30" ht="21" customHeight="1">
      <c r="A30" s="2" t="n"/>
      <c r="B30" s="3" t="n"/>
      <c r="C30" s="4">
        <f>IF('USt-Verprobung'!$B30="","",TEXT('USt-Verprobung'!$B30,"MM.JJJJ"))</f>
        <v/>
      </c>
      <c r="D30" s="5" t="n"/>
      <c r="E30" s="2" t="n"/>
      <c r="F30" s="2" t="n"/>
      <c r="G30" s="2" t="n"/>
      <c r="H30" s="6" t="n"/>
      <c r="I30" s="7" t="n"/>
      <c r="J30" s="8">
        <f>IF(OR('USt-Verprobung'!$H30="",'USt-Verprobung'!$I30=""),"",ROUND('USt-Verprobung'!$H30*'USt-Verprobung'!$I30,2))</f>
        <v/>
      </c>
      <c r="K30" s="8">
        <f>IF(OR('USt-Verprobung'!$H30="",'USt-Verprobung'!$J30=""),"",'USt-Verprobung'!$H30+'USt-Verprobung'!$J30)</f>
        <v/>
      </c>
      <c r="L30" s="4">
        <f>IF('USt-Verprobung'!$D30="","",IF('USt-Verprobung'!$D30="Ausgangsrechnung","Umsatzsteuer","Vorsteuer"))</f>
        <v/>
      </c>
      <c r="M30" s="5" t="n"/>
      <c r="N30" s="4">
        <f>IF('USt-Verprobung'!$I30="","",IF(OR('USt-Verprobung'!$I30=0.19,'USt-Verprobung'!$I30=0.07),"Ja","Prüfen"))</f>
        <v/>
      </c>
      <c r="O30" s="4">
        <f>IF(OR('USt-Verprobung'!$H30="",'USt-Verprobung'!$I30="",'USt-Verprobung'!$J30=""),"",IF(AND('USt-Verprobung'!$H30&gt;=0,'USt-Verprobung'!$J30=ROUND('USt-Verprobung'!$H30*'USt-Verprobung'!$I30,2)),"OK","Prüfen"))</f>
        <v/>
      </c>
      <c r="P30" s="2" t="n"/>
    </row>
    <row r="31" ht="21" customHeight="1">
      <c r="A31" s="2" t="n"/>
      <c r="B31" s="3" t="n"/>
      <c r="C31" s="4">
        <f>IF('USt-Verprobung'!$B31="","",TEXT('USt-Verprobung'!$B31,"MM.JJJJ"))</f>
        <v/>
      </c>
      <c r="D31" s="5" t="n"/>
      <c r="E31" s="2" t="n"/>
      <c r="F31" s="2" t="n"/>
      <c r="G31" s="2" t="n"/>
      <c r="H31" s="6" t="n"/>
      <c r="I31" s="7" t="n"/>
      <c r="J31" s="8">
        <f>IF(OR('USt-Verprobung'!$H31="",'USt-Verprobung'!$I31=""),"",ROUND('USt-Verprobung'!$H31*'USt-Verprobung'!$I31,2))</f>
        <v/>
      </c>
      <c r="K31" s="8">
        <f>IF(OR('USt-Verprobung'!$H31="",'USt-Verprobung'!$J31=""),"",'USt-Verprobung'!$H31+'USt-Verprobung'!$J31)</f>
        <v/>
      </c>
      <c r="L31" s="4">
        <f>IF('USt-Verprobung'!$D31="","",IF('USt-Verprobung'!$D31="Ausgangsrechnung","Umsatzsteuer","Vorsteuer"))</f>
        <v/>
      </c>
      <c r="M31" s="5" t="n"/>
      <c r="N31" s="4">
        <f>IF('USt-Verprobung'!$I31="","",IF(OR('USt-Verprobung'!$I31=0.19,'USt-Verprobung'!$I31=0.07),"Ja","Prüfen"))</f>
        <v/>
      </c>
      <c r="O31" s="4">
        <f>IF(OR('USt-Verprobung'!$H31="",'USt-Verprobung'!$I31="",'USt-Verprobung'!$J31=""),"",IF(AND('USt-Verprobung'!$H31&gt;=0,'USt-Verprobung'!$J31=ROUND('USt-Verprobung'!$H31*'USt-Verprobung'!$I31,2)),"OK","Prüfen"))</f>
        <v/>
      </c>
      <c r="P31" s="2" t="n"/>
    </row>
    <row r="32" ht="21" customHeight="1">
      <c r="A32" s="2" t="n"/>
      <c r="B32" s="3" t="n"/>
      <c r="C32" s="4">
        <f>IF('USt-Verprobung'!$B32="","",TEXT('USt-Verprobung'!$B32,"MM.JJJJ"))</f>
        <v/>
      </c>
      <c r="D32" s="5" t="n"/>
      <c r="E32" s="2" t="n"/>
      <c r="F32" s="2" t="n"/>
      <c r="G32" s="2" t="n"/>
      <c r="H32" s="6" t="n"/>
      <c r="I32" s="7" t="n"/>
      <c r="J32" s="8">
        <f>IF(OR('USt-Verprobung'!$H32="",'USt-Verprobung'!$I32=""),"",ROUND('USt-Verprobung'!$H32*'USt-Verprobung'!$I32,2))</f>
        <v/>
      </c>
      <c r="K32" s="8">
        <f>IF(OR('USt-Verprobung'!$H32="",'USt-Verprobung'!$J32=""),"",'USt-Verprobung'!$H32+'USt-Verprobung'!$J32)</f>
        <v/>
      </c>
      <c r="L32" s="4">
        <f>IF('USt-Verprobung'!$D32="","",IF('USt-Verprobung'!$D32="Ausgangsrechnung","Umsatzsteuer","Vorsteuer"))</f>
        <v/>
      </c>
      <c r="M32" s="5" t="n"/>
      <c r="N32" s="4">
        <f>IF('USt-Verprobung'!$I32="","",IF(OR('USt-Verprobung'!$I32=0.19,'USt-Verprobung'!$I32=0.07),"Ja","Prüfen"))</f>
        <v/>
      </c>
      <c r="O32" s="4">
        <f>IF(OR('USt-Verprobung'!$H32="",'USt-Verprobung'!$I32="",'USt-Verprobung'!$J32=""),"",IF(AND('USt-Verprobung'!$H32&gt;=0,'USt-Verprobung'!$J32=ROUND('USt-Verprobung'!$H32*'USt-Verprobung'!$I32,2)),"OK","Prüfen"))</f>
        <v/>
      </c>
      <c r="P32" s="2" t="n"/>
    </row>
    <row r="33" ht="21" customHeight="1">
      <c r="A33" s="2" t="n"/>
      <c r="B33" s="3" t="n"/>
      <c r="C33" s="4">
        <f>IF('USt-Verprobung'!$B33="","",TEXT('USt-Verprobung'!$B33,"MM.JJJJ"))</f>
        <v/>
      </c>
      <c r="D33" s="5" t="n"/>
      <c r="E33" s="2" t="n"/>
      <c r="F33" s="2" t="n"/>
      <c r="G33" s="2" t="n"/>
      <c r="H33" s="6" t="n"/>
      <c r="I33" s="7" t="n"/>
      <c r="J33" s="8">
        <f>IF(OR('USt-Verprobung'!$H33="",'USt-Verprobung'!$I33=""),"",ROUND('USt-Verprobung'!$H33*'USt-Verprobung'!$I33,2))</f>
        <v/>
      </c>
      <c r="K33" s="8">
        <f>IF(OR('USt-Verprobung'!$H33="",'USt-Verprobung'!$J33=""),"",'USt-Verprobung'!$H33+'USt-Verprobung'!$J33)</f>
        <v/>
      </c>
      <c r="L33" s="4">
        <f>IF('USt-Verprobung'!$D33="","",IF('USt-Verprobung'!$D33="Ausgangsrechnung","Umsatzsteuer","Vorsteuer"))</f>
        <v/>
      </c>
      <c r="M33" s="5" t="n"/>
      <c r="N33" s="4">
        <f>IF('USt-Verprobung'!$I33="","",IF(OR('USt-Verprobung'!$I33=0.19,'USt-Verprobung'!$I33=0.07),"Ja","Prüfen"))</f>
        <v/>
      </c>
      <c r="O33" s="4">
        <f>IF(OR('USt-Verprobung'!$H33="",'USt-Verprobung'!$I33="",'USt-Verprobung'!$J33=""),"",IF(AND('USt-Verprobung'!$H33&gt;=0,'USt-Verprobung'!$J33=ROUND('USt-Verprobung'!$H33*'USt-Verprobung'!$I33,2)),"OK","Prüfen"))</f>
        <v/>
      </c>
      <c r="P33" s="2" t="n"/>
    </row>
    <row r="34" ht="21" customHeight="1">
      <c r="A34" s="2" t="n"/>
      <c r="B34" s="3" t="n"/>
      <c r="C34" s="4">
        <f>IF('USt-Verprobung'!$B34="","",TEXT('USt-Verprobung'!$B34,"MM.JJJJ"))</f>
        <v/>
      </c>
      <c r="D34" s="5" t="n"/>
      <c r="E34" s="2" t="n"/>
      <c r="F34" s="2" t="n"/>
      <c r="G34" s="2" t="n"/>
      <c r="H34" s="6" t="n"/>
      <c r="I34" s="7" t="n"/>
      <c r="J34" s="8">
        <f>IF(OR('USt-Verprobung'!$H34="",'USt-Verprobung'!$I34=""),"",ROUND('USt-Verprobung'!$H34*'USt-Verprobung'!$I34,2))</f>
        <v/>
      </c>
      <c r="K34" s="8">
        <f>IF(OR('USt-Verprobung'!$H34="",'USt-Verprobung'!$J34=""),"",'USt-Verprobung'!$H34+'USt-Verprobung'!$J34)</f>
        <v/>
      </c>
      <c r="L34" s="4">
        <f>IF('USt-Verprobung'!$D34="","",IF('USt-Verprobung'!$D34="Ausgangsrechnung","Umsatzsteuer","Vorsteuer"))</f>
        <v/>
      </c>
      <c r="M34" s="5" t="n"/>
      <c r="N34" s="4">
        <f>IF('USt-Verprobung'!$I34="","",IF(OR('USt-Verprobung'!$I34=0.19,'USt-Verprobung'!$I34=0.07),"Ja","Prüfen"))</f>
        <v/>
      </c>
      <c r="O34" s="4">
        <f>IF(OR('USt-Verprobung'!$H34="",'USt-Verprobung'!$I34="",'USt-Verprobung'!$J34=""),"",IF(AND('USt-Verprobung'!$H34&gt;=0,'USt-Verprobung'!$J34=ROUND('USt-Verprobung'!$H34*'USt-Verprobung'!$I34,2)),"OK","Prüfen"))</f>
        <v/>
      </c>
      <c r="P34" s="2" t="n"/>
    </row>
    <row r="35" ht="21" customHeight="1">
      <c r="A35" s="2" t="n"/>
      <c r="B35" s="3" t="n"/>
      <c r="C35" s="4">
        <f>IF('USt-Verprobung'!$B35="","",TEXT('USt-Verprobung'!$B35,"MM.JJJJ"))</f>
        <v/>
      </c>
      <c r="D35" s="5" t="n"/>
      <c r="E35" s="2" t="n"/>
      <c r="F35" s="2" t="n"/>
      <c r="G35" s="2" t="n"/>
      <c r="H35" s="6" t="n"/>
      <c r="I35" s="7" t="n"/>
      <c r="J35" s="8">
        <f>IF(OR('USt-Verprobung'!$H35="",'USt-Verprobung'!$I35=""),"",ROUND('USt-Verprobung'!$H35*'USt-Verprobung'!$I35,2))</f>
        <v/>
      </c>
      <c r="K35" s="8">
        <f>IF(OR('USt-Verprobung'!$H35="",'USt-Verprobung'!$J35=""),"",'USt-Verprobung'!$H35+'USt-Verprobung'!$J35)</f>
        <v/>
      </c>
      <c r="L35" s="4">
        <f>IF('USt-Verprobung'!$D35="","",IF('USt-Verprobung'!$D35="Ausgangsrechnung","Umsatzsteuer","Vorsteuer"))</f>
        <v/>
      </c>
      <c r="M35" s="5" t="n"/>
      <c r="N35" s="4">
        <f>IF('USt-Verprobung'!$I35="","",IF(OR('USt-Verprobung'!$I35=0.19,'USt-Verprobung'!$I35=0.07),"Ja","Prüfen"))</f>
        <v/>
      </c>
      <c r="O35" s="4">
        <f>IF(OR('USt-Verprobung'!$H35="",'USt-Verprobung'!$I35="",'USt-Verprobung'!$J35=""),"",IF(AND('USt-Verprobung'!$H35&gt;=0,'USt-Verprobung'!$J35=ROUND('USt-Verprobung'!$H35*'USt-Verprobung'!$I35,2)),"OK","Prüfen"))</f>
        <v/>
      </c>
      <c r="P35" s="2" t="n"/>
    </row>
    <row r="36" ht="21" customHeight="1">
      <c r="A36" s="2" t="n"/>
      <c r="B36" s="3" t="n"/>
      <c r="C36" s="4">
        <f>IF('USt-Verprobung'!$B36="","",TEXT('USt-Verprobung'!$B36,"MM.JJJJ"))</f>
        <v/>
      </c>
      <c r="D36" s="5" t="n"/>
      <c r="E36" s="2" t="n"/>
      <c r="F36" s="2" t="n"/>
      <c r="G36" s="2" t="n"/>
      <c r="H36" s="6" t="n"/>
      <c r="I36" s="7" t="n"/>
      <c r="J36" s="8">
        <f>IF(OR('USt-Verprobung'!$H36="",'USt-Verprobung'!$I36=""),"",ROUND('USt-Verprobung'!$H36*'USt-Verprobung'!$I36,2))</f>
        <v/>
      </c>
      <c r="K36" s="8">
        <f>IF(OR('USt-Verprobung'!$H36="",'USt-Verprobung'!$J36=""),"",'USt-Verprobung'!$H36+'USt-Verprobung'!$J36)</f>
        <v/>
      </c>
      <c r="L36" s="4">
        <f>IF('USt-Verprobung'!$D36="","",IF('USt-Verprobung'!$D36="Ausgangsrechnung","Umsatzsteuer","Vorsteuer"))</f>
        <v/>
      </c>
      <c r="M36" s="5" t="n"/>
      <c r="N36" s="4">
        <f>IF('USt-Verprobung'!$I36="","",IF(OR('USt-Verprobung'!$I36=0.19,'USt-Verprobung'!$I36=0.07),"Ja","Prüfen"))</f>
        <v/>
      </c>
      <c r="O36" s="4">
        <f>IF(OR('USt-Verprobung'!$H36="",'USt-Verprobung'!$I36="",'USt-Verprobung'!$J36=""),"",IF(AND('USt-Verprobung'!$H36&gt;=0,'USt-Verprobung'!$J36=ROUND('USt-Verprobung'!$H36*'USt-Verprobung'!$I36,2)),"OK","Prüfen"))</f>
        <v/>
      </c>
      <c r="P36" s="2" t="n"/>
    </row>
    <row r="37" ht="21" customHeight="1">
      <c r="A37" s="2" t="n"/>
      <c r="B37" s="3" t="n"/>
      <c r="C37" s="4">
        <f>IF('USt-Verprobung'!$B37="","",TEXT('USt-Verprobung'!$B37,"MM.JJJJ"))</f>
        <v/>
      </c>
      <c r="D37" s="5" t="n"/>
      <c r="E37" s="2" t="n"/>
      <c r="F37" s="2" t="n"/>
      <c r="G37" s="2" t="n"/>
      <c r="H37" s="6" t="n"/>
      <c r="I37" s="7" t="n"/>
      <c r="J37" s="8">
        <f>IF(OR('USt-Verprobung'!$H37="",'USt-Verprobung'!$I37=""),"",ROUND('USt-Verprobung'!$H37*'USt-Verprobung'!$I37,2))</f>
        <v/>
      </c>
      <c r="K37" s="8">
        <f>IF(OR('USt-Verprobung'!$H37="",'USt-Verprobung'!$J37=""),"",'USt-Verprobung'!$H37+'USt-Verprobung'!$J37)</f>
        <v/>
      </c>
      <c r="L37" s="4">
        <f>IF('USt-Verprobung'!$D37="","",IF('USt-Verprobung'!$D37="Ausgangsrechnung","Umsatzsteuer","Vorsteuer"))</f>
        <v/>
      </c>
      <c r="M37" s="5" t="n"/>
      <c r="N37" s="4">
        <f>IF('USt-Verprobung'!$I37="","",IF(OR('USt-Verprobung'!$I37=0.19,'USt-Verprobung'!$I37=0.07),"Ja","Prüfen"))</f>
        <v/>
      </c>
      <c r="O37" s="4">
        <f>IF(OR('USt-Verprobung'!$H37="",'USt-Verprobung'!$I37="",'USt-Verprobung'!$J37=""),"",IF(AND('USt-Verprobung'!$H37&gt;=0,'USt-Verprobung'!$J37=ROUND('USt-Verprobung'!$H37*'USt-Verprobung'!$I37,2)),"OK","Prüfen"))</f>
        <v/>
      </c>
      <c r="P37" s="2" t="n"/>
    </row>
    <row r="38" ht="21" customHeight="1">
      <c r="A38" s="2" t="n"/>
      <c r="B38" s="3" t="n"/>
      <c r="C38" s="4">
        <f>IF('USt-Verprobung'!$B38="","",TEXT('USt-Verprobung'!$B38,"MM.JJJJ"))</f>
        <v/>
      </c>
      <c r="D38" s="5" t="n"/>
      <c r="E38" s="2" t="n"/>
      <c r="F38" s="2" t="n"/>
      <c r="G38" s="2" t="n"/>
      <c r="H38" s="6" t="n"/>
      <c r="I38" s="7" t="n"/>
      <c r="J38" s="8">
        <f>IF(OR('USt-Verprobung'!$H38="",'USt-Verprobung'!$I38=""),"",ROUND('USt-Verprobung'!$H38*'USt-Verprobung'!$I38,2))</f>
        <v/>
      </c>
      <c r="K38" s="8">
        <f>IF(OR('USt-Verprobung'!$H38="",'USt-Verprobung'!$J38=""),"",'USt-Verprobung'!$H38+'USt-Verprobung'!$J38)</f>
        <v/>
      </c>
      <c r="L38" s="4">
        <f>IF('USt-Verprobung'!$D38="","",IF('USt-Verprobung'!$D38="Ausgangsrechnung","Umsatzsteuer","Vorsteuer"))</f>
        <v/>
      </c>
      <c r="M38" s="5" t="n"/>
      <c r="N38" s="4">
        <f>IF('USt-Verprobung'!$I38="","",IF(OR('USt-Verprobung'!$I38=0.19,'USt-Verprobung'!$I38=0.07),"Ja","Prüfen"))</f>
        <v/>
      </c>
      <c r="O38" s="4">
        <f>IF(OR('USt-Verprobung'!$H38="",'USt-Verprobung'!$I38="",'USt-Verprobung'!$J38=""),"",IF(AND('USt-Verprobung'!$H38&gt;=0,'USt-Verprobung'!$J38=ROUND('USt-Verprobung'!$H38*'USt-Verprobung'!$I38,2)),"OK","Prüfen"))</f>
        <v/>
      </c>
      <c r="P38" s="2" t="n"/>
    </row>
    <row r="39" ht="21" customHeight="1">
      <c r="A39" s="2" t="n"/>
      <c r="B39" s="3" t="n"/>
      <c r="C39" s="4">
        <f>IF('USt-Verprobung'!$B39="","",TEXT('USt-Verprobung'!$B39,"MM.JJJJ"))</f>
        <v/>
      </c>
      <c r="D39" s="5" t="n"/>
      <c r="E39" s="2" t="n"/>
      <c r="F39" s="2" t="n"/>
      <c r="G39" s="2" t="n"/>
      <c r="H39" s="6" t="n"/>
      <c r="I39" s="7" t="n"/>
      <c r="J39" s="8">
        <f>IF(OR('USt-Verprobung'!$H39="",'USt-Verprobung'!$I39=""),"",ROUND('USt-Verprobung'!$H39*'USt-Verprobung'!$I39,2))</f>
        <v/>
      </c>
      <c r="K39" s="8">
        <f>IF(OR('USt-Verprobung'!$H39="",'USt-Verprobung'!$J39=""),"",'USt-Verprobung'!$H39+'USt-Verprobung'!$J39)</f>
        <v/>
      </c>
      <c r="L39" s="4">
        <f>IF('USt-Verprobung'!$D39="","",IF('USt-Verprobung'!$D39="Ausgangsrechnung","Umsatzsteuer","Vorsteuer"))</f>
        <v/>
      </c>
      <c r="M39" s="5" t="n"/>
      <c r="N39" s="4">
        <f>IF('USt-Verprobung'!$I39="","",IF(OR('USt-Verprobung'!$I39=0.19,'USt-Verprobung'!$I39=0.07),"Ja","Prüfen"))</f>
        <v/>
      </c>
      <c r="O39" s="4">
        <f>IF(OR('USt-Verprobung'!$H39="",'USt-Verprobung'!$I39="",'USt-Verprobung'!$J39=""),"",IF(AND('USt-Verprobung'!$H39&gt;=0,'USt-Verprobung'!$J39=ROUND('USt-Verprobung'!$H39*'USt-Verprobung'!$I39,2)),"OK","Prüfen"))</f>
        <v/>
      </c>
      <c r="P39" s="2" t="n"/>
    </row>
    <row r="40" ht="21" customHeight="1">
      <c r="A40" s="2" t="n"/>
      <c r="B40" s="3" t="n"/>
      <c r="C40" s="4">
        <f>IF('USt-Verprobung'!$B40="","",TEXT('USt-Verprobung'!$B40,"MM.JJJJ"))</f>
        <v/>
      </c>
      <c r="D40" s="5" t="n"/>
      <c r="E40" s="2" t="n"/>
      <c r="F40" s="2" t="n"/>
      <c r="G40" s="2" t="n"/>
      <c r="H40" s="6" t="n"/>
      <c r="I40" s="7" t="n"/>
      <c r="J40" s="8">
        <f>IF(OR('USt-Verprobung'!$H40="",'USt-Verprobung'!$I40=""),"",ROUND('USt-Verprobung'!$H40*'USt-Verprobung'!$I40,2))</f>
        <v/>
      </c>
      <c r="K40" s="8">
        <f>IF(OR('USt-Verprobung'!$H40="",'USt-Verprobung'!$J40=""),"",'USt-Verprobung'!$H40+'USt-Verprobung'!$J40)</f>
        <v/>
      </c>
      <c r="L40" s="4">
        <f>IF('USt-Verprobung'!$D40="","",IF('USt-Verprobung'!$D40="Ausgangsrechnung","Umsatzsteuer","Vorsteuer"))</f>
        <v/>
      </c>
      <c r="M40" s="5" t="n"/>
      <c r="N40" s="4">
        <f>IF('USt-Verprobung'!$I40="","",IF(OR('USt-Verprobung'!$I40=0.19,'USt-Verprobung'!$I40=0.07),"Ja","Prüfen"))</f>
        <v/>
      </c>
      <c r="O40" s="4">
        <f>IF(OR('USt-Verprobung'!$H40="",'USt-Verprobung'!$I40="",'USt-Verprobung'!$J40=""),"",IF(AND('USt-Verprobung'!$H40&gt;=0,'USt-Verprobung'!$J40=ROUND('USt-Verprobung'!$H40*'USt-Verprobung'!$I40,2)),"OK","Prüfen"))</f>
        <v/>
      </c>
      <c r="P40" s="2" t="n"/>
    </row>
    <row r="41" ht="21" customHeight="1">
      <c r="A41" s="2" t="n"/>
      <c r="B41" s="3" t="n"/>
      <c r="C41" s="4">
        <f>IF('USt-Verprobung'!$B41="","",TEXT('USt-Verprobung'!$B41,"MM.JJJJ"))</f>
        <v/>
      </c>
      <c r="D41" s="5" t="n"/>
      <c r="E41" s="2" t="n"/>
      <c r="F41" s="2" t="n"/>
      <c r="G41" s="2" t="n"/>
      <c r="H41" s="6" t="n"/>
      <c r="I41" s="7" t="n"/>
      <c r="J41" s="8">
        <f>IF(OR('USt-Verprobung'!$H41="",'USt-Verprobung'!$I41=""),"",ROUND('USt-Verprobung'!$H41*'USt-Verprobung'!$I41,2))</f>
        <v/>
      </c>
      <c r="K41" s="8">
        <f>IF(OR('USt-Verprobung'!$H41="",'USt-Verprobung'!$J41=""),"",'USt-Verprobung'!$H41+'USt-Verprobung'!$J41)</f>
        <v/>
      </c>
      <c r="L41" s="4">
        <f>IF('USt-Verprobung'!$D41="","",IF('USt-Verprobung'!$D41="Ausgangsrechnung","Umsatzsteuer","Vorsteuer"))</f>
        <v/>
      </c>
      <c r="M41" s="5" t="n"/>
      <c r="N41" s="4">
        <f>IF('USt-Verprobung'!$I41="","",IF(OR('USt-Verprobung'!$I41=0.19,'USt-Verprobung'!$I41=0.07),"Ja","Prüfen"))</f>
        <v/>
      </c>
      <c r="O41" s="4">
        <f>IF(OR('USt-Verprobung'!$H41="",'USt-Verprobung'!$I41="",'USt-Verprobung'!$J41=""),"",IF(AND('USt-Verprobung'!$H41&gt;=0,'USt-Verprobung'!$J41=ROUND('USt-Verprobung'!$H41*'USt-Verprobung'!$I41,2)),"OK","Prüfen"))</f>
        <v/>
      </c>
      <c r="P41" s="2" t="n"/>
    </row>
    <row r="42" ht="21" customHeight="1">
      <c r="A42" s="2" t="n"/>
      <c r="B42" s="3" t="n"/>
      <c r="C42" s="4">
        <f>IF('USt-Verprobung'!$B42="","",TEXT('USt-Verprobung'!$B42,"MM.JJJJ"))</f>
        <v/>
      </c>
      <c r="D42" s="5" t="n"/>
      <c r="E42" s="2" t="n"/>
      <c r="F42" s="2" t="n"/>
      <c r="G42" s="2" t="n"/>
      <c r="H42" s="6" t="n"/>
      <c r="I42" s="7" t="n"/>
      <c r="J42" s="8">
        <f>IF(OR('USt-Verprobung'!$H42="",'USt-Verprobung'!$I42=""),"",ROUND('USt-Verprobung'!$H42*'USt-Verprobung'!$I42,2))</f>
        <v/>
      </c>
      <c r="K42" s="8">
        <f>IF(OR('USt-Verprobung'!$H42="",'USt-Verprobung'!$J42=""),"",'USt-Verprobung'!$H42+'USt-Verprobung'!$J42)</f>
        <v/>
      </c>
      <c r="L42" s="4">
        <f>IF('USt-Verprobung'!$D42="","",IF('USt-Verprobung'!$D42="Ausgangsrechnung","Umsatzsteuer","Vorsteuer"))</f>
        <v/>
      </c>
      <c r="M42" s="5" t="n"/>
      <c r="N42" s="4">
        <f>IF('USt-Verprobung'!$I42="","",IF(OR('USt-Verprobung'!$I42=0.19,'USt-Verprobung'!$I42=0.07),"Ja","Prüfen"))</f>
        <v/>
      </c>
      <c r="O42" s="4">
        <f>IF(OR('USt-Verprobung'!$H42="",'USt-Verprobung'!$I42="",'USt-Verprobung'!$J42=""),"",IF(AND('USt-Verprobung'!$H42&gt;=0,'USt-Verprobung'!$J42=ROUND('USt-Verprobung'!$H42*'USt-Verprobung'!$I42,2)),"OK","Prüfen"))</f>
        <v/>
      </c>
      <c r="P42" s="2" t="n"/>
    </row>
    <row r="43" ht="21" customHeight="1">
      <c r="A43" s="2" t="n"/>
      <c r="B43" s="3" t="n"/>
      <c r="C43" s="4">
        <f>IF('USt-Verprobung'!$B43="","",TEXT('USt-Verprobung'!$B43,"MM.JJJJ"))</f>
        <v/>
      </c>
      <c r="D43" s="5" t="n"/>
      <c r="E43" s="2" t="n"/>
      <c r="F43" s="2" t="n"/>
      <c r="G43" s="2" t="n"/>
      <c r="H43" s="6" t="n"/>
      <c r="I43" s="7" t="n"/>
      <c r="J43" s="8">
        <f>IF(OR('USt-Verprobung'!$H43="",'USt-Verprobung'!$I43=""),"",ROUND('USt-Verprobung'!$H43*'USt-Verprobung'!$I43,2))</f>
        <v/>
      </c>
      <c r="K43" s="8">
        <f>IF(OR('USt-Verprobung'!$H43="",'USt-Verprobung'!$J43=""),"",'USt-Verprobung'!$H43+'USt-Verprobung'!$J43)</f>
        <v/>
      </c>
      <c r="L43" s="4">
        <f>IF('USt-Verprobung'!$D43="","",IF('USt-Verprobung'!$D43="Ausgangsrechnung","Umsatzsteuer","Vorsteuer"))</f>
        <v/>
      </c>
      <c r="M43" s="5" t="n"/>
      <c r="N43" s="4">
        <f>IF('USt-Verprobung'!$I43="","",IF(OR('USt-Verprobung'!$I43=0.19,'USt-Verprobung'!$I43=0.07),"Ja","Prüfen"))</f>
        <v/>
      </c>
      <c r="O43" s="4">
        <f>IF(OR('USt-Verprobung'!$H43="",'USt-Verprobung'!$I43="",'USt-Verprobung'!$J43=""),"",IF(AND('USt-Verprobung'!$H43&gt;=0,'USt-Verprobung'!$J43=ROUND('USt-Verprobung'!$H43*'USt-Verprobung'!$I43,2)),"OK","Prüfen"))</f>
        <v/>
      </c>
      <c r="P43" s="2" t="n"/>
    </row>
    <row r="44" ht="21" customHeight="1">
      <c r="A44" s="2" t="n"/>
      <c r="B44" s="3" t="n"/>
      <c r="C44" s="4">
        <f>IF('USt-Verprobung'!$B44="","",TEXT('USt-Verprobung'!$B44,"MM.JJJJ"))</f>
        <v/>
      </c>
      <c r="D44" s="5" t="n"/>
      <c r="E44" s="2" t="n"/>
      <c r="F44" s="2" t="n"/>
      <c r="G44" s="2" t="n"/>
      <c r="H44" s="6" t="n"/>
      <c r="I44" s="7" t="n"/>
      <c r="J44" s="8">
        <f>IF(OR('USt-Verprobung'!$H44="",'USt-Verprobung'!$I44=""),"",ROUND('USt-Verprobung'!$H44*'USt-Verprobung'!$I44,2))</f>
        <v/>
      </c>
      <c r="K44" s="8">
        <f>IF(OR('USt-Verprobung'!$H44="",'USt-Verprobung'!$J44=""),"",'USt-Verprobung'!$H44+'USt-Verprobung'!$J44)</f>
        <v/>
      </c>
      <c r="L44" s="4">
        <f>IF('USt-Verprobung'!$D44="","",IF('USt-Verprobung'!$D44="Ausgangsrechnung","Umsatzsteuer","Vorsteuer"))</f>
        <v/>
      </c>
      <c r="M44" s="5" t="n"/>
      <c r="N44" s="4">
        <f>IF('USt-Verprobung'!$I44="","",IF(OR('USt-Verprobung'!$I44=0.19,'USt-Verprobung'!$I44=0.07),"Ja","Prüfen"))</f>
        <v/>
      </c>
      <c r="O44" s="4">
        <f>IF(OR('USt-Verprobung'!$H44="",'USt-Verprobung'!$I44="",'USt-Verprobung'!$J44=""),"",IF(AND('USt-Verprobung'!$H44&gt;=0,'USt-Verprobung'!$J44=ROUND('USt-Verprobung'!$H44*'USt-Verprobung'!$I44,2)),"OK","Prüfen"))</f>
        <v/>
      </c>
      <c r="P44" s="2" t="n"/>
    </row>
    <row r="45" ht="21" customHeight="1">
      <c r="A45" s="2" t="n"/>
      <c r="B45" s="3" t="n"/>
      <c r="C45" s="4">
        <f>IF('USt-Verprobung'!$B45="","",TEXT('USt-Verprobung'!$B45,"MM.JJJJ"))</f>
        <v/>
      </c>
      <c r="D45" s="5" t="n"/>
      <c r="E45" s="2" t="n"/>
      <c r="F45" s="2" t="n"/>
      <c r="G45" s="2" t="n"/>
      <c r="H45" s="6" t="n"/>
      <c r="I45" s="7" t="n"/>
      <c r="J45" s="8">
        <f>IF(OR('USt-Verprobung'!$H45="",'USt-Verprobung'!$I45=""),"",ROUND('USt-Verprobung'!$H45*'USt-Verprobung'!$I45,2))</f>
        <v/>
      </c>
      <c r="K45" s="8">
        <f>IF(OR('USt-Verprobung'!$H45="",'USt-Verprobung'!$J45=""),"",'USt-Verprobung'!$H45+'USt-Verprobung'!$J45)</f>
        <v/>
      </c>
      <c r="L45" s="4">
        <f>IF('USt-Verprobung'!$D45="","",IF('USt-Verprobung'!$D45="Ausgangsrechnung","Umsatzsteuer","Vorsteuer"))</f>
        <v/>
      </c>
      <c r="M45" s="5" t="n"/>
      <c r="N45" s="4">
        <f>IF('USt-Verprobung'!$I45="","",IF(OR('USt-Verprobung'!$I45=0.19,'USt-Verprobung'!$I45=0.07),"Ja","Prüfen"))</f>
        <v/>
      </c>
      <c r="O45" s="4">
        <f>IF(OR('USt-Verprobung'!$H45="",'USt-Verprobung'!$I45="",'USt-Verprobung'!$J45=""),"",IF(AND('USt-Verprobung'!$H45&gt;=0,'USt-Verprobung'!$J45=ROUND('USt-Verprobung'!$H45*'USt-Verprobung'!$I45,2)),"OK","Prüfen"))</f>
        <v/>
      </c>
      <c r="P45" s="2" t="n"/>
    </row>
    <row r="46" ht="21" customHeight="1">
      <c r="A46" s="2" t="n"/>
      <c r="B46" s="3" t="n"/>
      <c r="C46" s="4">
        <f>IF('USt-Verprobung'!$B46="","",TEXT('USt-Verprobung'!$B46,"MM.JJJJ"))</f>
        <v/>
      </c>
      <c r="D46" s="5" t="n"/>
      <c r="E46" s="2" t="n"/>
      <c r="F46" s="2" t="n"/>
      <c r="G46" s="2" t="n"/>
      <c r="H46" s="6" t="n"/>
      <c r="I46" s="7" t="n"/>
      <c r="J46" s="8">
        <f>IF(OR('USt-Verprobung'!$H46="",'USt-Verprobung'!$I46=""),"",ROUND('USt-Verprobung'!$H46*'USt-Verprobung'!$I46,2))</f>
        <v/>
      </c>
      <c r="K46" s="8">
        <f>IF(OR('USt-Verprobung'!$H46="",'USt-Verprobung'!$J46=""),"",'USt-Verprobung'!$H46+'USt-Verprobung'!$J46)</f>
        <v/>
      </c>
      <c r="L46" s="4">
        <f>IF('USt-Verprobung'!$D46="","",IF('USt-Verprobung'!$D46="Ausgangsrechnung","Umsatzsteuer","Vorsteuer"))</f>
        <v/>
      </c>
      <c r="M46" s="5" t="n"/>
      <c r="N46" s="4">
        <f>IF('USt-Verprobung'!$I46="","",IF(OR('USt-Verprobung'!$I46=0.19,'USt-Verprobung'!$I46=0.07),"Ja","Prüfen"))</f>
        <v/>
      </c>
      <c r="O46" s="4">
        <f>IF(OR('USt-Verprobung'!$H46="",'USt-Verprobung'!$I46="",'USt-Verprobung'!$J46=""),"",IF(AND('USt-Verprobung'!$H46&gt;=0,'USt-Verprobung'!$J46=ROUND('USt-Verprobung'!$H46*'USt-Verprobung'!$I46,2)),"OK","Prüfen"))</f>
        <v/>
      </c>
      <c r="P46" s="2" t="n"/>
    </row>
    <row r="47" ht="21" customHeight="1">
      <c r="A47" s="2" t="n"/>
      <c r="B47" s="3" t="n"/>
      <c r="C47" s="4">
        <f>IF('USt-Verprobung'!$B47="","",TEXT('USt-Verprobung'!$B47,"MM.JJJJ"))</f>
        <v/>
      </c>
      <c r="D47" s="5" t="n"/>
      <c r="E47" s="2" t="n"/>
      <c r="F47" s="2" t="n"/>
      <c r="G47" s="2" t="n"/>
      <c r="H47" s="6" t="n"/>
      <c r="I47" s="7" t="n"/>
      <c r="J47" s="8">
        <f>IF(OR('USt-Verprobung'!$H47="",'USt-Verprobung'!$I47=""),"",ROUND('USt-Verprobung'!$H47*'USt-Verprobung'!$I47,2))</f>
        <v/>
      </c>
      <c r="K47" s="8">
        <f>IF(OR('USt-Verprobung'!$H47="",'USt-Verprobung'!$J47=""),"",'USt-Verprobung'!$H47+'USt-Verprobung'!$J47)</f>
        <v/>
      </c>
      <c r="L47" s="4">
        <f>IF('USt-Verprobung'!$D47="","",IF('USt-Verprobung'!$D47="Ausgangsrechnung","Umsatzsteuer","Vorsteuer"))</f>
        <v/>
      </c>
      <c r="M47" s="5" t="n"/>
      <c r="N47" s="4">
        <f>IF('USt-Verprobung'!$I47="","",IF(OR('USt-Verprobung'!$I47=0.19,'USt-Verprobung'!$I47=0.07),"Ja","Prüfen"))</f>
        <v/>
      </c>
      <c r="O47" s="4">
        <f>IF(OR('USt-Verprobung'!$H47="",'USt-Verprobung'!$I47="",'USt-Verprobung'!$J47=""),"",IF(AND('USt-Verprobung'!$H47&gt;=0,'USt-Verprobung'!$J47=ROUND('USt-Verprobung'!$H47*'USt-Verprobung'!$I47,2)),"OK","Prüfen"))</f>
        <v/>
      </c>
      <c r="P47" s="2" t="n"/>
    </row>
    <row r="48" ht="21" customHeight="1">
      <c r="A48" s="2" t="n"/>
      <c r="B48" s="3" t="n"/>
      <c r="C48" s="4">
        <f>IF('USt-Verprobung'!$B48="","",TEXT('USt-Verprobung'!$B48,"MM.JJJJ"))</f>
        <v/>
      </c>
      <c r="D48" s="5" t="n"/>
      <c r="E48" s="2" t="n"/>
      <c r="F48" s="2" t="n"/>
      <c r="G48" s="2" t="n"/>
      <c r="H48" s="6" t="n"/>
      <c r="I48" s="7" t="n"/>
      <c r="J48" s="8">
        <f>IF(OR('USt-Verprobung'!$H48="",'USt-Verprobung'!$I48=""),"",ROUND('USt-Verprobung'!$H48*'USt-Verprobung'!$I48,2))</f>
        <v/>
      </c>
      <c r="K48" s="8">
        <f>IF(OR('USt-Verprobung'!$H48="",'USt-Verprobung'!$J48=""),"",'USt-Verprobung'!$H48+'USt-Verprobung'!$J48)</f>
        <v/>
      </c>
      <c r="L48" s="4">
        <f>IF('USt-Verprobung'!$D48="","",IF('USt-Verprobung'!$D48="Ausgangsrechnung","Umsatzsteuer","Vorsteuer"))</f>
        <v/>
      </c>
      <c r="M48" s="5" t="n"/>
      <c r="N48" s="4">
        <f>IF('USt-Verprobung'!$I48="","",IF(OR('USt-Verprobung'!$I48=0.19,'USt-Verprobung'!$I48=0.07),"Ja","Prüfen"))</f>
        <v/>
      </c>
      <c r="O48" s="4">
        <f>IF(OR('USt-Verprobung'!$H48="",'USt-Verprobung'!$I48="",'USt-Verprobung'!$J48=""),"",IF(AND('USt-Verprobung'!$H48&gt;=0,'USt-Verprobung'!$J48=ROUND('USt-Verprobung'!$H48*'USt-Verprobung'!$I48,2)),"OK","Prüfen"))</f>
        <v/>
      </c>
      <c r="P48" s="2" t="n"/>
    </row>
    <row r="49" ht="21" customHeight="1">
      <c r="A49" s="2" t="n"/>
      <c r="B49" s="3" t="n"/>
      <c r="C49" s="4">
        <f>IF('USt-Verprobung'!$B49="","",TEXT('USt-Verprobung'!$B49,"MM.JJJJ"))</f>
        <v/>
      </c>
      <c r="D49" s="5" t="n"/>
      <c r="E49" s="2" t="n"/>
      <c r="F49" s="2" t="n"/>
      <c r="G49" s="2" t="n"/>
      <c r="H49" s="6" t="n"/>
      <c r="I49" s="7" t="n"/>
      <c r="J49" s="8">
        <f>IF(OR('USt-Verprobung'!$H49="",'USt-Verprobung'!$I49=""),"",ROUND('USt-Verprobung'!$H49*'USt-Verprobung'!$I49,2))</f>
        <v/>
      </c>
      <c r="K49" s="8">
        <f>IF(OR('USt-Verprobung'!$H49="",'USt-Verprobung'!$J49=""),"",'USt-Verprobung'!$H49+'USt-Verprobung'!$J49)</f>
        <v/>
      </c>
      <c r="L49" s="4">
        <f>IF('USt-Verprobung'!$D49="","",IF('USt-Verprobung'!$D49="Ausgangsrechnung","Umsatzsteuer","Vorsteuer"))</f>
        <v/>
      </c>
      <c r="M49" s="5" t="n"/>
      <c r="N49" s="4">
        <f>IF('USt-Verprobung'!$I49="","",IF(OR('USt-Verprobung'!$I49=0.19,'USt-Verprobung'!$I49=0.07),"Ja","Prüfen"))</f>
        <v/>
      </c>
      <c r="O49" s="4">
        <f>IF(OR('USt-Verprobung'!$H49="",'USt-Verprobung'!$I49="",'USt-Verprobung'!$J49=""),"",IF(AND('USt-Verprobung'!$H49&gt;=0,'USt-Verprobung'!$J49=ROUND('USt-Verprobung'!$H49*'USt-Verprobung'!$I49,2)),"OK","Prüfen"))</f>
        <v/>
      </c>
      <c r="P49" s="2" t="n"/>
    </row>
    <row r="50" ht="21" customHeight="1">
      <c r="A50" s="2" t="n"/>
      <c r="B50" s="3" t="n"/>
      <c r="C50" s="4">
        <f>IF('USt-Verprobung'!$B50="","",TEXT('USt-Verprobung'!$B50,"MM.JJJJ"))</f>
        <v/>
      </c>
      <c r="D50" s="5" t="n"/>
      <c r="E50" s="2" t="n"/>
      <c r="F50" s="2" t="n"/>
      <c r="G50" s="2" t="n"/>
      <c r="H50" s="6" t="n"/>
      <c r="I50" s="7" t="n"/>
      <c r="J50" s="8">
        <f>IF(OR('USt-Verprobung'!$H50="",'USt-Verprobung'!$I50=""),"",ROUND('USt-Verprobung'!$H50*'USt-Verprobung'!$I50,2))</f>
        <v/>
      </c>
      <c r="K50" s="8">
        <f>IF(OR('USt-Verprobung'!$H50="",'USt-Verprobung'!$J50=""),"",'USt-Verprobung'!$H50+'USt-Verprobung'!$J50)</f>
        <v/>
      </c>
      <c r="L50" s="4">
        <f>IF('USt-Verprobung'!$D50="","",IF('USt-Verprobung'!$D50="Ausgangsrechnung","Umsatzsteuer","Vorsteuer"))</f>
        <v/>
      </c>
      <c r="M50" s="5" t="n"/>
      <c r="N50" s="4">
        <f>IF('USt-Verprobung'!$I50="","",IF(OR('USt-Verprobung'!$I50=0.19,'USt-Verprobung'!$I50=0.07),"Ja","Prüfen"))</f>
        <v/>
      </c>
      <c r="O50" s="4">
        <f>IF(OR('USt-Verprobung'!$H50="",'USt-Verprobung'!$I50="",'USt-Verprobung'!$J50=""),"",IF(AND('USt-Verprobung'!$H50&gt;=0,'USt-Verprobung'!$J50=ROUND('USt-Verprobung'!$H50*'USt-Verprobung'!$I50,2)),"OK","Prüfen"))</f>
        <v/>
      </c>
      <c r="P50" s="2" t="n"/>
    </row>
    <row r="51" ht="21" customHeight="1">
      <c r="A51" s="2" t="n"/>
      <c r="B51" s="3" t="n"/>
      <c r="C51" s="4">
        <f>IF('USt-Verprobung'!$B51="","",TEXT('USt-Verprobung'!$B51,"MM.JJJJ"))</f>
        <v/>
      </c>
      <c r="D51" s="5" t="n"/>
      <c r="E51" s="2" t="n"/>
      <c r="F51" s="2" t="n"/>
      <c r="G51" s="2" t="n"/>
      <c r="H51" s="6" t="n"/>
      <c r="I51" s="7" t="n"/>
      <c r="J51" s="8">
        <f>IF(OR('USt-Verprobung'!$H51="",'USt-Verprobung'!$I51=""),"",ROUND('USt-Verprobung'!$H51*'USt-Verprobung'!$I51,2))</f>
        <v/>
      </c>
      <c r="K51" s="8">
        <f>IF(OR('USt-Verprobung'!$H51="",'USt-Verprobung'!$J51=""),"",'USt-Verprobung'!$H51+'USt-Verprobung'!$J51)</f>
        <v/>
      </c>
      <c r="L51" s="4">
        <f>IF('USt-Verprobung'!$D51="","",IF('USt-Verprobung'!$D51="Ausgangsrechnung","Umsatzsteuer","Vorsteuer"))</f>
        <v/>
      </c>
      <c r="M51" s="5" t="n"/>
      <c r="N51" s="4">
        <f>IF('USt-Verprobung'!$I51="","",IF(OR('USt-Verprobung'!$I51=0.19,'USt-Verprobung'!$I51=0.07),"Ja","Prüfen"))</f>
        <v/>
      </c>
      <c r="O51" s="4">
        <f>IF(OR('USt-Verprobung'!$H51="",'USt-Verprobung'!$I51="",'USt-Verprobung'!$J51=""),"",IF(AND('USt-Verprobung'!$H51&gt;=0,'USt-Verprobung'!$J51=ROUND('USt-Verprobung'!$H51*'USt-Verprobung'!$I51,2)),"OK","Prüfen"))</f>
        <v/>
      </c>
      <c r="P51" s="2" t="n"/>
    </row>
    <row r="52" ht="21" customHeight="1">
      <c r="A52" s="2" t="n"/>
      <c r="B52" s="3" t="n"/>
      <c r="C52" s="4">
        <f>IF('USt-Verprobung'!$B52="","",TEXT('USt-Verprobung'!$B52,"MM.JJJJ"))</f>
        <v/>
      </c>
      <c r="D52" s="5" t="n"/>
      <c r="E52" s="2" t="n"/>
      <c r="F52" s="2" t="n"/>
      <c r="G52" s="2" t="n"/>
      <c r="H52" s="6" t="n"/>
      <c r="I52" s="7" t="n"/>
      <c r="J52" s="8">
        <f>IF(OR('USt-Verprobung'!$H52="",'USt-Verprobung'!$I52=""),"",ROUND('USt-Verprobung'!$H52*'USt-Verprobung'!$I52,2))</f>
        <v/>
      </c>
      <c r="K52" s="8">
        <f>IF(OR('USt-Verprobung'!$H52="",'USt-Verprobung'!$J52=""),"",'USt-Verprobung'!$H52+'USt-Verprobung'!$J52)</f>
        <v/>
      </c>
      <c r="L52" s="4">
        <f>IF('USt-Verprobung'!$D52="","",IF('USt-Verprobung'!$D52="Ausgangsrechnung","Umsatzsteuer","Vorsteuer"))</f>
        <v/>
      </c>
      <c r="M52" s="5" t="n"/>
      <c r="N52" s="4">
        <f>IF('USt-Verprobung'!$I52="","",IF(OR('USt-Verprobung'!$I52=0.19,'USt-Verprobung'!$I52=0.07),"Ja","Prüfen"))</f>
        <v/>
      </c>
      <c r="O52" s="4">
        <f>IF(OR('USt-Verprobung'!$H52="",'USt-Verprobung'!$I52="",'USt-Verprobung'!$J52=""),"",IF(AND('USt-Verprobung'!$H52&gt;=0,'USt-Verprobung'!$J52=ROUND('USt-Verprobung'!$H52*'USt-Verprobung'!$I52,2)),"OK","Prüfen"))</f>
        <v/>
      </c>
      <c r="P52" s="2" t="n"/>
    </row>
    <row r="53" ht="21" customHeight="1">
      <c r="A53" s="2" t="n"/>
      <c r="B53" s="3" t="n"/>
      <c r="C53" s="4">
        <f>IF('USt-Verprobung'!$B53="","",TEXT('USt-Verprobung'!$B53,"MM.JJJJ"))</f>
        <v/>
      </c>
      <c r="D53" s="5" t="n"/>
      <c r="E53" s="2" t="n"/>
      <c r="F53" s="2" t="n"/>
      <c r="G53" s="2" t="n"/>
      <c r="H53" s="6" t="n"/>
      <c r="I53" s="7" t="n"/>
      <c r="J53" s="8">
        <f>IF(OR('USt-Verprobung'!$H53="",'USt-Verprobung'!$I53=""),"",ROUND('USt-Verprobung'!$H53*'USt-Verprobung'!$I53,2))</f>
        <v/>
      </c>
      <c r="K53" s="8">
        <f>IF(OR('USt-Verprobung'!$H53="",'USt-Verprobung'!$J53=""),"",'USt-Verprobung'!$H53+'USt-Verprobung'!$J53)</f>
        <v/>
      </c>
      <c r="L53" s="4">
        <f>IF('USt-Verprobung'!$D53="","",IF('USt-Verprobung'!$D53="Ausgangsrechnung","Umsatzsteuer","Vorsteuer"))</f>
        <v/>
      </c>
      <c r="M53" s="5" t="n"/>
      <c r="N53" s="4">
        <f>IF('USt-Verprobung'!$I53="","",IF(OR('USt-Verprobung'!$I53=0.19,'USt-Verprobung'!$I53=0.07),"Ja","Prüfen"))</f>
        <v/>
      </c>
      <c r="O53" s="4">
        <f>IF(OR('USt-Verprobung'!$H53="",'USt-Verprobung'!$I53="",'USt-Verprobung'!$J53=""),"",IF(AND('USt-Verprobung'!$H53&gt;=0,'USt-Verprobung'!$J53=ROUND('USt-Verprobung'!$H53*'USt-Verprobung'!$I53,2)),"OK","Prüfen"))</f>
        <v/>
      </c>
      <c r="P53" s="2" t="n"/>
    </row>
    <row r="54" ht="21" customHeight="1">
      <c r="A54" s="2" t="n"/>
      <c r="B54" s="3" t="n"/>
      <c r="C54" s="4">
        <f>IF('USt-Verprobung'!$B54="","",TEXT('USt-Verprobung'!$B54,"MM.JJJJ"))</f>
        <v/>
      </c>
      <c r="D54" s="5" t="n"/>
      <c r="E54" s="2" t="n"/>
      <c r="F54" s="2" t="n"/>
      <c r="G54" s="2" t="n"/>
      <c r="H54" s="6" t="n"/>
      <c r="I54" s="7" t="n"/>
      <c r="J54" s="8">
        <f>IF(OR('USt-Verprobung'!$H54="",'USt-Verprobung'!$I54=""),"",ROUND('USt-Verprobung'!$H54*'USt-Verprobung'!$I54,2))</f>
        <v/>
      </c>
      <c r="K54" s="8">
        <f>IF(OR('USt-Verprobung'!$H54="",'USt-Verprobung'!$J54=""),"",'USt-Verprobung'!$H54+'USt-Verprobung'!$J54)</f>
        <v/>
      </c>
      <c r="L54" s="4">
        <f>IF('USt-Verprobung'!$D54="","",IF('USt-Verprobung'!$D54="Ausgangsrechnung","Umsatzsteuer","Vorsteuer"))</f>
        <v/>
      </c>
      <c r="M54" s="5" t="n"/>
      <c r="N54" s="4">
        <f>IF('USt-Verprobung'!$I54="","",IF(OR('USt-Verprobung'!$I54=0.19,'USt-Verprobung'!$I54=0.07),"Ja","Prüfen"))</f>
        <v/>
      </c>
      <c r="O54" s="4">
        <f>IF(OR('USt-Verprobung'!$H54="",'USt-Verprobung'!$I54="",'USt-Verprobung'!$J54=""),"",IF(AND('USt-Verprobung'!$H54&gt;=0,'USt-Verprobung'!$J54=ROUND('USt-Verprobung'!$H54*'USt-Verprobung'!$I54,2)),"OK","Prüfen"))</f>
        <v/>
      </c>
      <c r="P54" s="2" t="n"/>
    </row>
    <row r="55" ht="21" customHeight="1">
      <c r="A55" s="2" t="n"/>
      <c r="B55" s="3" t="n"/>
      <c r="C55" s="4">
        <f>IF('USt-Verprobung'!$B55="","",TEXT('USt-Verprobung'!$B55,"MM.JJJJ"))</f>
        <v/>
      </c>
      <c r="D55" s="5" t="n"/>
      <c r="E55" s="2" t="n"/>
      <c r="F55" s="2" t="n"/>
      <c r="G55" s="2" t="n"/>
      <c r="H55" s="6" t="n"/>
      <c r="I55" s="7" t="n"/>
      <c r="J55" s="8">
        <f>IF(OR('USt-Verprobung'!$H55="",'USt-Verprobung'!$I55=""),"",ROUND('USt-Verprobung'!$H55*'USt-Verprobung'!$I55,2))</f>
        <v/>
      </c>
      <c r="K55" s="8">
        <f>IF(OR('USt-Verprobung'!$H55="",'USt-Verprobung'!$J55=""),"",'USt-Verprobung'!$H55+'USt-Verprobung'!$J55)</f>
        <v/>
      </c>
      <c r="L55" s="4">
        <f>IF('USt-Verprobung'!$D55="","",IF('USt-Verprobung'!$D55="Ausgangsrechnung","Umsatzsteuer","Vorsteuer"))</f>
        <v/>
      </c>
      <c r="M55" s="5" t="n"/>
      <c r="N55" s="4">
        <f>IF('USt-Verprobung'!$I55="","",IF(OR('USt-Verprobung'!$I55=0.19,'USt-Verprobung'!$I55=0.07),"Ja","Prüfen"))</f>
        <v/>
      </c>
      <c r="O55" s="4">
        <f>IF(OR('USt-Verprobung'!$H55="",'USt-Verprobung'!$I55="",'USt-Verprobung'!$J55=""),"",IF(AND('USt-Verprobung'!$H55&gt;=0,'USt-Verprobung'!$J55=ROUND('USt-Verprobung'!$H55*'USt-Verprobung'!$I55,2)),"OK","Prüfen"))</f>
        <v/>
      </c>
      <c r="P55" s="2" t="n"/>
    </row>
    <row r="56" ht="21" customHeight="1">
      <c r="A56" s="2" t="n"/>
      <c r="B56" s="3" t="n"/>
      <c r="C56" s="4">
        <f>IF('USt-Verprobung'!$B56="","",TEXT('USt-Verprobung'!$B56,"MM.JJJJ"))</f>
        <v/>
      </c>
      <c r="D56" s="5" t="n"/>
      <c r="E56" s="2" t="n"/>
      <c r="F56" s="2" t="n"/>
      <c r="G56" s="2" t="n"/>
      <c r="H56" s="6" t="n"/>
      <c r="I56" s="7" t="n"/>
      <c r="J56" s="8">
        <f>IF(OR('USt-Verprobung'!$H56="",'USt-Verprobung'!$I56=""),"",ROUND('USt-Verprobung'!$H56*'USt-Verprobung'!$I56,2))</f>
        <v/>
      </c>
      <c r="K56" s="8">
        <f>IF(OR('USt-Verprobung'!$H56="",'USt-Verprobung'!$J56=""),"",'USt-Verprobung'!$H56+'USt-Verprobung'!$J56)</f>
        <v/>
      </c>
      <c r="L56" s="4">
        <f>IF('USt-Verprobung'!$D56="","",IF('USt-Verprobung'!$D56="Ausgangsrechnung","Umsatzsteuer","Vorsteuer"))</f>
        <v/>
      </c>
      <c r="M56" s="5" t="n"/>
      <c r="N56" s="4">
        <f>IF('USt-Verprobung'!$I56="","",IF(OR('USt-Verprobung'!$I56=0.19,'USt-Verprobung'!$I56=0.07),"Ja","Prüfen"))</f>
        <v/>
      </c>
      <c r="O56" s="4">
        <f>IF(OR('USt-Verprobung'!$H56="",'USt-Verprobung'!$I56="",'USt-Verprobung'!$J56=""),"",IF(AND('USt-Verprobung'!$H56&gt;=0,'USt-Verprobung'!$J56=ROUND('USt-Verprobung'!$H56*'USt-Verprobung'!$I56,2)),"OK","Prüfen"))</f>
        <v/>
      </c>
      <c r="P56" s="2" t="n"/>
    </row>
    <row r="57" ht="21" customHeight="1">
      <c r="A57" s="2" t="n"/>
      <c r="B57" s="3" t="n"/>
      <c r="C57" s="4">
        <f>IF('USt-Verprobung'!$B57="","",TEXT('USt-Verprobung'!$B57,"MM.JJJJ"))</f>
        <v/>
      </c>
      <c r="D57" s="5" t="n"/>
      <c r="E57" s="2" t="n"/>
      <c r="F57" s="2" t="n"/>
      <c r="G57" s="2" t="n"/>
      <c r="H57" s="6" t="n"/>
      <c r="I57" s="7" t="n"/>
      <c r="J57" s="8">
        <f>IF(OR('USt-Verprobung'!$H57="",'USt-Verprobung'!$I57=""),"",ROUND('USt-Verprobung'!$H57*'USt-Verprobung'!$I57,2))</f>
        <v/>
      </c>
      <c r="K57" s="8">
        <f>IF(OR('USt-Verprobung'!$H57="",'USt-Verprobung'!$J57=""),"",'USt-Verprobung'!$H57+'USt-Verprobung'!$J57)</f>
        <v/>
      </c>
      <c r="L57" s="4">
        <f>IF('USt-Verprobung'!$D57="","",IF('USt-Verprobung'!$D57="Ausgangsrechnung","Umsatzsteuer","Vorsteuer"))</f>
        <v/>
      </c>
      <c r="M57" s="5" t="n"/>
      <c r="N57" s="4">
        <f>IF('USt-Verprobung'!$I57="","",IF(OR('USt-Verprobung'!$I57=0.19,'USt-Verprobung'!$I57=0.07),"Ja","Prüfen"))</f>
        <v/>
      </c>
      <c r="O57" s="4">
        <f>IF(OR('USt-Verprobung'!$H57="",'USt-Verprobung'!$I57="",'USt-Verprobung'!$J57=""),"",IF(AND('USt-Verprobung'!$H57&gt;=0,'USt-Verprobung'!$J57=ROUND('USt-Verprobung'!$H57*'USt-Verprobung'!$I57,2)),"OK","Prüfen"))</f>
        <v/>
      </c>
      <c r="P57" s="2" t="n"/>
    </row>
    <row r="58" ht="21" customHeight="1">
      <c r="A58" s="2" t="n"/>
      <c r="B58" s="3" t="n"/>
      <c r="C58" s="4">
        <f>IF('USt-Verprobung'!$B58="","",TEXT('USt-Verprobung'!$B58,"MM.JJJJ"))</f>
        <v/>
      </c>
      <c r="D58" s="5" t="n"/>
      <c r="E58" s="2" t="n"/>
      <c r="F58" s="2" t="n"/>
      <c r="G58" s="2" t="n"/>
      <c r="H58" s="6" t="n"/>
      <c r="I58" s="7" t="n"/>
      <c r="J58" s="8">
        <f>IF(OR('USt-Verprobung'!$H58="",'USt-Verprobung'!$I58=""),"",ROUND('USt-Verprobung'!$H58*'USt-Verprobung'!$I58,2))</f>
        <v/>
      </c>
      <c r="K58" s="8">
        <f>IF(OR('USt-Verprobung'!$H58="",'USt-Verprobung'!$J58=""),"",'USt-Verprobung'!$H58+'USt-Verprobung'!$J58)</f>
        <v/>
      </c>
      <c r="L58" s="4">
        <f>IF('USt-Verprobung'!$D58="","",IF('USt-Verprobung'!$D58="Ausgangsrechnung","Umsatzsteuer","Vorsteuer"))</f>
        <v/>
      </c>
      <c r="M58" s="5" t="n"/>
      <c r="N58" s="4">
        <f>IF('USt-Verprobung'!$I58="","",IF(OR('USt-Verprobung'!$I58=0.19,'USt-Verprobung'!$I58=0.07),"Ja","Prüfen"))</f>
        <v/>
      </c>
      <c r="O58" s="4">
        <f>IF(OR('USt-Verprobung'!$H58="",'USt-Verprobung'!$I58="",'USt-Verprobung'!$J58=""),"",IF(AND('USt-Verprobung'!$H58&gt;=0,'USt-Verprobung'!$J58=ROUND('USt-Verprobung'!$H58*'USt-Verprobung'!$I58,2)),"OK","Prüfen"))</f>
        <v/>
      </c>
      <c r="P58" s="2" t="n"/>
    </row>
    <row r="59" ht="21" customHeight="1">
      <c r="A59" s="2" t="n"/>
      <c r="B59" s="3" t="n"/>
      <c r="C59" s="4">
        <f>IF('USt-Verprobung'!$B59="","",TEXT('USt-Verprobung'!$B59,"MM.JJJJ"))</f>
        <v/>
      </c>
      <c r="D59" s="5" t="n"/>
      <c r="E59" s="2" t="n"/>
      <c r="F59" s="2" t="n"/>
      <c r="G59" s="2" t="n"/>
      <c r="H59" s="6" t="n"/>
      <c r="I59" s="7" t="n"/>
      <c r="J59" s="8">
        <f>IF(OR('USt-Verprobung'!$H59="",'USt-Verprobung'!$I59=""),"",ROUND('USt-Verprobung'!$H59*'USt-Verprobung'!$I59,2))</f>
        <v/>
      </c>
      <c r="K59" s="8">
        <f>IF(OR('USt-Verprobung'!$H59="",'USt-Verprobung'!$J59=""),"",'USt-Verprobung'!$H59+'USt-Verprobung'!$J59)</f>
        <v/>
      </c>
      <c r="L59" s="4">
        <f>IF('USt-Verprobung'!$D59="","",IF('USt-Verprobung'!$D59="Ausgangsrechnung","Umsatzsteuer","Vorsteuer"))</f>
        <v/>
      </c>
      <c r="M59" s="5" t="n"/>
      <c r="N59" s="4">
        <f>IF('USt-Verprobung'!$I59="","",IF(OR('USt-Verprobung'!$I59=0.19,'USt-Verprobung'!$I59=0.07),"Ja","Prüfen"))</f>
        <v/>
      </c>
      <c r="O59" s="4">
        <f>IF(OR('USt-Verprobung'!$H59="",'USt-Verprobung'!$I59="",'USt-Verprobung'!$J59=""),"",IF(AND('USt-Verprobung'!$H59&gt;=0,'USt-Verprobung'!$J59=ROUND('USt-Verprobung'!$H59*'USt-Verprobung'!$I59,2)),"OK","Prüfen"))</f>
        <v/>
      </c>
      <c r="P59" s="2" t="n"/>
    </row>
    <row r="60" ht="21" customHeight="1">
      <c r="A60" s="2" t="n"/>
      <c r="B60" s="3" t="n"/>
      <c r="C60" s="4">
        <f>IF('USt-Verprobung'!$B60="","",TEXT('USt-Verprobung'!$B60,"MM.JJJJ"))</f>
        <v/>
      </c>
      <c r="D60" s="5" t="n"/>
      <c r="E60" s="2" t="n"/>
      <c r="F60" s="2" t="n"/>
      <c r="G60" s="2" t="n"/>
      <c r="H60" s="6" t="n"/>
      <c r="I60" s="7" t="n"/>
      <c r="J60" s="8">
        <f>IF(OR('USt-Verprobung'!$H60="",'USt-Verprobung'!$I60=""),"",ROUND('USt-Verprobung'!$H60*'USt-Verprobung'!$I60,2))</f>
        <v/>
      </c>
      <c r="K60" s="8">
        <f>IF(OR('USt-Verprobung'!$H60="",'USt-Verprobung'!$J60=""),"",'USt-Verprobung'!$H60+'USt-Verprobung'!$J60)</f>
        <v/>
      </c>
      <c r="L60" s="4">
        <f>IF('USt-Verprobung'!$D60="","",IF('USt-Verprobung'!$D60="Ausgangsrechnung","Umsatzsteuer","Vorsteuer"))</f>
        <v/>
      </c>
      <c r="M60" s="5" t="n"/>
      <c r="N60" s="4">
        <f>IF('USt-Verprobung'!$I60="","",IF(OR('USt-Verprobung'!$I60=0.19,'USt-Verprobung'!$I60=0.07),"Ja","Prüfen"))</f>
        <v/>
      </c>
      <c r="O60" s="4">
        <f>IF(OR('USt-Verprobung'!$H60="",'USt-Verprobung'!$I60="",'USt-Verprobung'!$J60=""),"",IF(AND('USt-Verprobung'!$H60&gt;=0,'USt-Verprobung'!$J60=ROUND('USt-Verprobung'!$H60*'USt-Verprobung'!$I60,2)),"OK","Prüfen"))</f>
        <v/>
      </c>
      <c r="P60" s="2" t="n"/>
    </row>
    <row r="61" ht="21" customHeight="1">
      <c r="A61" s="2" t="n"/>
      <c r="B61" s="3" t="n"/>
      <c r="C61" s="4">
        <f>IF('USt-Verprobung'!$B61="","",TEXT('USt-Verprobung'!$B61,"MM.JJJJ"))</f>
        <v/>
      </c>
      <c r="D61" s="5" t="n"/>
      <c r="E61" s="2" t="n"/>
      <c r="F61" s="2" t="n"/>
      <c r="G61" s="2" t="n"/>
      <c r="H61" s="6" t="n"/>
      <c r="I61" s="7" t="n"/>
      <c r="J61" s="8">
        <f>IF(OR('USt-Verprobung'!$H61="",'USt-Verprobung'!$I61=""),"",ROUND('USt-Verprobung'!$H61*'USt-Verprobung'!$I61,2))</f>
        <v/>
      </c>
      <c r="K61" s="8">
        <f>IF(OR('USt-Verprobung'!$H61="",'USt-Verprobung'!$J61=""),"",'USt-Verprobung'!$H61+'USt-Verprobung'!$J61)</f>
        <v/>
      </c>
      <c r="L61" s="4">
        <f>IF('USt-Verprobung'!$D61="","",IF('USt-Verprobung'!$D61="Ausgangsrechnung","Umsatzsteuer","Vorsteuer"))</f>
        <v/>
      </c>
      <c r="M61" s="5" t="n"/>
      <c r="N61" s="4">
        <f>IF('USt-Verprobung'!$I61="","",IF(OR('USt-Verprobung'!$I61=0.19,'USt-Verprobung'!$I61=0.07),"Ja","Prüfen"))</f>
        <v/>
      </c>
      <c r="O61" s="4">
        <f>IF(OR('USt-Verprobung'!$H61="",'USt-Verprobung'!$I61="",'USt-Verprobung'!$J61=""),"",IF(AND('USt-Verprobung'!$H61&gt;=0,'USt-Verprobung'!$J61=ROUND('USt-Verprobung'!$H61*'USt-Verprobung'!$I61,2)),"OK","Prüfen"))</f>
        <v/>
      </c>
      <c r="P61" s="2" t="n"/>
    </row>
    <row r="62" ht="21" customHeight="1">
      <c r="A62" s="2" t="n"/>
      <c r="B62" s="3" t="n"/>
      <c r="C62" s="4">
        <f>IF('USt-Verprobung'!$B62="","",TEXT('USt-Verprobung'!$B62,"MM.JJJJ"))</f>
        <v/>
      </c>
      <c r="D62" s="5" t="n"/>
      <c r="E62" s="2" t="n"/>
      <c r="F62" s="2" t="n"/>
      <c r="G62" s="2" t="n"/>
      <c r="H62" s="6" t="n"/>
      <c r="I62" s="7" t="n"/>
      <c r="J62" s="8">
        <f>IF(OR('USt-Verprobung'!$H62="",'USt-Verprobung'!$I62=""),"",ROUND('USt-Verprobung'!$H62*'USt-Verprobung'!$I62,2))</f>
        <v/>
      </c>
      <c r="K62" s="8">
        <f>IF(OR('USt-Verprobung'!$H62="",'USt-Verprobung'!$J62=""),"",'USt-Verprobung'!$H62+'USt-Verprobung'!$J62)</f>
        <v/>
      </c>
      <c r="L62" s="4">
        <f>IF('USt-Verprobung'!$D62="","",IF('USt-Verprobung'!$D62="Ausgangsrechnung","Umsatzsteuer","Vorsteuer"))</f>
        <v/>
      </c>
      <c r="M62" s="5" t="n"/>
      <c r="N62" s="4">
        <f>IF('USt-Verprobung'!$I62="","",IF(OR('USt-Verprobung'!$I62=0.19,'USt-Verprobung'!$I62=0.07),"Ja","Prüfen"))</f>
        <v/>
      </c>
      <c r="O62" s="4">
        <f>IF(OR('USt-Verprobung'!$H62="",'USt-Verprobung'!$I62="",'USt-Verprobung'!$J62=""),"",IF(AND('USt-Verprobung'!$H62&gt;=0,'USt-Verprobung'!$J62=ROUND('USt-Verprobung'!$H62*'USt-Verprobung'!$I62,2)),"OK","Prüfen"))</f>
        <v/>
      </c>
      <c r="P62" s="2" t="n"/>
    </row>
    <row r="63" ht="21" customHeight="1">
      <c r="A63" s="2" t="n"/>
      <c r="B63" s="3" t="n"/>
      <c r="C63" s="4">
        <f>IF('USt-Verprobung'!$B63="","",TEXT('USt-Verprobung'!$B63,"MM.JJJJ"))</f>
        <v/>
      </c>
      <c r="D63" s="5" t="n"/>
      <c r="E63" s="2" t="n"/>
      <c r="F63" s="2" t="n"/>
      <c r="G63" s="2" t="n"/>
      <c r="H63" s="6" t="n"/>
      <c r="I63" s="7" t="n"/>
      <c r="J63" s="8">
        <f>IF(OR('USt-Verprobung'!$H63="",'USt-Verprobung'!$I63=""),"",ROUND('USt-Verprobung'!$H63*'USt-Verprobung'!$I63,2))</f>
        <v/>
      </c>
      <c r="K63" s="8">
        <f>IF(OR('USt-Verprobung'!$H63="",'USt-Verprobung'!$J63=""),"",'USt-Verprobung'!$H63+'USt-Verprobung'!$J63)</f>
        <v/>
      </c>
      <c r="L63" s="4">
        <f>IF('USt-Verprobung'!$D63="","",IF('USt-Verprobung'!$D63="Ausgangsrechnung","Umsatzsteuer","Vorsteuer"))</f>
        <v/>
      </c>
      <c r="M63" s="5" t="n"/>
      <c r="N63" s="4">
        <f>IF('USt-Verprobung'!$I63="","",IF(OR('USt-Verprobung'!$I63=0.19,'USt-Verprobung'!$I63=0.07),"Ja","Prüfen"))</f>
        <v/>
      </c>
      <c r="O63" s="4">
        <f>IF(OR('USt-Verprobung'!$H63="",'USt-Verprobung'!$I63="",'USt-Verprobung'!$J63=""),"",IF(AND('USt-Verprobung'!$H63&gt;=0,'USt-Verprobung'!$J63=ROUND('USt-Verprobung'!$H63*'USt-Verprobung'!$I63,2)),"OK","Prüfen"))</f>
        <v/>
      </c>
      <c r="P63" s="2" t="n"/>
    </row>
    <row r="64" ht="21" customHeight="1">
      <c r="A64" s="2" t="n"/>
      <c r="B64" s="3" t="n"/>
      <c r="C64" s="4">
        <f>IF('USt-Verprobung'!$B64="","",TEXT('USt-Verprobung'!$B64,"MM.JJJJ"))</f>
        <v/>
      </c>
      <c r="D64" s="5" t="n"/>
      <c r="E64" s="2" t="n"/>
      <c r="F64" s="2" t="n"/>
      <c r="G64" s="2" t="n"/>
      <c r="H64" s="6" t="n"/>
      <c r="I64" s="7" t="n"/>
      <c r="J64" s="8">
        <f>IF(OR('USt-Verprobung'!$H64="",'USt-Verprobung'!$I64=""),"",ROUND('USt-Verprobung'!$H64*'USt-Verprobung'!$I64,2))</f>
        <v/>
      </c>
      <c r="K64" s="8">
        <f>IF(OR('USt-Verprobung'!$H64="",'USt-Verprobung'!$J64=""),"",'USt-Verprobung'!$H64+'USt-Verprobung'!$J64)</f>
        <v/>
      </c>
      <c r="L64" s="4">
        <f>IF('USt-Verprobung'!$D64="","",IF('USt-Verprobung'!$D64="Ausgangsrechnung","Umsatzsteuer","Vorsteuer"))</f>
        <v/>
      </c>
      <c r="M64" s="5" t="n"/>
      <c r="N64" s="4">
        <f>IF('USt-Verprobung'!$I64="","",IF(OR('USt-Verprobung'!$I64=0.19,'USt-Verprobung'!$I64=0.07),"Ja","Prüfen"))</f>
        <v/>
      </c>
      <c r="O64" s="4">
        <f>IF(OR('USt-Verprobung'!$H64="",'USt-Verprobung'!$I64="",'USt-Verprobung'!$J64=""),"",IF(AND('USt-Verprobung'!$H64&gt;=0,'USt-Verprobung'!$J64=ROUND('USt-Verprobung'!$H64*'USt-Verprobung'!$I64,2)),"OK","Prüfen"))</f>
        <v/>
      </c>
      <c r="P64" s="2" t="n"/>
    </row>
    <row r="65" ht="21" customHeight="1">
      <c r="A65" s="2" t="n"/>
      <c r="B65" s="3" t="n"/>
      <c r="C65" s="4">
        <f>IF('USt-Verprobung'!$B65="","",TEXT('USt-Verprobung'!$B65,"MM.JJJJ"))</f>
        <v/>
      </c>
      <c r="D65" s="5" t="n"/>
      <c r="E65" s="2" t="n"/>
      <c r="F65" s="2" t="n"/>
      <c r="G65" s="2" t="n"/>
      <c r="H65" s="6" t="n"/>
      <c r="I65" s="7" t="n"/>
      <c r="J65" s="8">
        <f>IF(OR('USt-Verprobung'!$H65="",'USt-Verprobung'!$I65=""),"",ROUND('USt-Verprobung'!$H65*'USt-Verprobung'!$I65,2))</f>
        <v/>
      </c>
      <c r="K65" s="8">
        <f>IF(OR('USt-Verprobung'!$H65="",'USt-Verprobung'!$J65=""),"",'USt-Verprobung'!$H65+'USt-Verprobung'!$J65)</f>
        <v/>
      </c>
      <c r="L65" s="4">
        <f>IF('USt-Verprobung'!$D65="","",IF('USt-Verprobung'!$D65="Ausgangsrechnung","Umsatzsteuer","Vorsteuer"))</f>
        <v/>
      </c>
      <c r="M65" s="5" t="n"/>
      <c r="N65" s="4">
        <f>IF('USt-Verprobung'!$I65="","",IF(OR('USt-Verprobung'!$I65=0.19,'USt-Verprobung'!$I65=0.07),"Ja","Prüfen"))</f>
        <v/>
      </c>
      <c r="O65" s="4">
        <f>IF(OR('USt-Verprobung'!$H65="",'USt-Verprobung'!$I65="",'USt-Verprobung'!$J65=""),"",IF(AND('USt-Verprobung'!$H65&gt;=0,'USt-Verprobung'!$J65=ROUND('USt-Verprobung'!$H65*'USt-Verprobung'!$I65,2)),"OK","Prüfen"))</f>
        <v/>
      </c>
      <c r="P65" s="2" t="n"/>
    </row>
    <row r="66" ht="21" customHeight="1">
      <c r="A66" s="2" t="n"/>
      <c r="B66" s="3" t="n"/>
      <c r="C66" s="4">
        <f>IF('USt-Verprobung'!$B66="","",TEXT('USt-Verprobung'!$B66,"MM.JJJJ"))</f>
        <v/>
      </c>
      <c r="D66" s="5" t="n"/>
      <c r="E66" s="2" t="n"/>
      <c r="F66" s="2" t="n"/>
      <c r="G66" s="2" t="n"/>
      <c r="H66" s="6" t="n"/>
      <c r="I66" s="7" t="n"/>
      <c r="J66" s="8">
        <f>IF(OR('USt-Verprobung'!$H66="",'USt-Verprobung'!$I66=""),"",ROUND('USt-Verprobung'!$H66*'USt-Verprobung'!$I66,2))</f>
        <v/>
      </c>
      <c r="K66" s="8">
        <f>IF(OR('USt-Verprobung'!$H66="",'USt-Verprobung'!$J66=""),"",'USt-Verprobung'!$H66+'USt-Verprobung'!$J66)</f>
        <v/>
      </c>
      <c r="L66" s="4">
        <f>IF('USt-Verprobung'!$D66="","",IF('USt-Verprobung'!$D66="Ausgangsrechnung","Umsatzsteuer","Vorsteuer"))</f>
        <v/>
      </c>
      <c r="M66" s="5" t="n"/>
      <c r="N66" s="4">
        <f>IF('USt-Verprobung'!$I66="","",IF(OR('USt-Verprobung'!$I66=0.19,'USt-Verprobung'!$I66=0.07),"Ja","Prüfen"))</f>
        <v/>
      </c>
      <c r="O66" s="4">
        <f>IF(OR('USt-Verprobung'!$H66="",'USt-Verprobung'!$I66="",'USt-Verprobung'!$J66=""),"",IF(AND('USt-Verprobung'!$H66&gt;=0,'USt-Verprobung'!$J66=ROUND('USt-Verprobung'!$H66*'USt-Verprobung'!$I66,2)),"OK","Prüfen"))</f>
        <v/>
      </c>
      <c r="P66" s="2" t="n"/>
    </row>
    <row r="67" ht="21" customHeight="1">
      <c r="A67" s="2" t="n"/>
      <c r="B67" s="3" t="n"/>
      <c r="C67" s="4">
        <f>IF('USt-Verprobung'!$B67="","",TEXT('USt-Verprobung'!$B67,"MM.JJJJ"))</f>
        <v/>
      </c>
      <c r="D67" s="5" t="n"/>
      <c r="E67" s="2" t="n"/>
      <c r="F67" s="2" t="n"/>
      <c r="G67" s="2" t="n"/>
      <c r="H67" s="6" t="n"/>
      <c r="I67" s="7" t="n"/>
      <c r="J67" s="8">
        <f>IF(OR('USt-Verprobung'!$H67="",'USt-Verprobung'!$I67=""),"",ROUND('USt-Verprobung'!$H67*'USt-Verprobung'!$I67,2))</f>
        <v/>
      </c>
      <c r="K67" s="8">
        <f>IF(OR('USt-Verprobung'!$H67="",'USt-Verprobung'!$J67=""),"",'USt-Verprobung'!$H67+'USt-Verprobung'!$J67)</f>
        <v/>
      </c>
      <c r="L67" s="4">
        <f>IF('USt-Verprobung'!$D67="","",IF('USt-Verprobung'!$D67="Ausgangsrechnung","Umsatzsteuer","Vorsteuer"))</f>
        <v/>
      </c>
      <c r="M67" s="5" t="n"/>
      <c r="N67" s="4">
        <f>IF('USt-Verprobung'!$I67="","",IF(OR('USt-Verprobung'!$I67=0.19,'USt-Verprobung'!$I67=0.07),"Ja","Prüfen"))</f>
        <v/>
      </c>
      <c r="O67" s="4">
        <f>IF(OR('USt-Verprobung'!$H67="",'USt-Verprobung'!$I67="",'USt-Verprobung'!$J67=""),"",IF(AND('USt-Verprobung'!$H67&gt;=0,'USt-Verprobung'!$J67=ROUND('USt-Verprobung'!$H67*'USt-Verprobung'!$I67,2)),"OK","Prüfen"))</f>
        <v/>
      </c>
      <c r="P67" s="2" t="n"/>
    </row>
    <row r="68" ht="21" customHeight="1">
      <c r="A68" s="2" t="n"/>
      <c r="B68" s="3" t="n"/>
      <c r="C68" s="4">
        <f>IF('USt-Verprobung'!$B68="","",TEXT('USt-Verprobung'!$B68,"MM.JJJJ"))</f>
        <v/>
      </c>
      <c r="D68" s="5" t="n"/>
      <c r="E68" s="2" t="n"/>
      <c r="F68" s="2" t="n"/>
      <c r="G68" s="2" t="n"/>
      <c r="H68" s="6" t="n"/>
      <c r="I68" s="7" t="n"/>
      <c r="J68" s="8">
        <f>IF(OR('USt-Verprobung'!$H68="",'USt-Verprobung'!$I68=""),"",ROUND('USt-Verprobung'!$H68*'USt-Verprobung'!$I68,2))</f>
        <v/>
      </c>
      <c r="K68" s="8">
        <f>IF(OR('USt-Verprobung'!$H68="",'USt-Verprobung'!$J68=""),"",'USt-Verprobung'!$H68+'USt-Verprobung'!$J68)</f>
        <v/>
      </c>
      <c r="L68" s="4">
        <f>IF('USt-Verprobung'!$D68="","",IF('USt-Verprobung'!$D68="Ausgangsrechnung","Umsatzsteuer","Vorsteuer"))</f>
        <v/>
      </c>
      <c r="M68" s="5" t="n"/>
      <c r="N68" s="4">
        <f>IF('USt-Verprobung'!$I68="","",IF(OR('USt-Verprobung'!$I68=0.19,'USt-Verprobung'!$I68=0.07),"Ja","Prüfen"))</f>
        <v/>
      </c>
      <c r="O68" s="4">
        <f>IF(OR('USt-Verprobung'!$H68="",'USt-Verprobung'!$I68="",'USt-Verprobung'!$J68=""),"",IF(AND('USt-Verprobung'!$H68&gt;=0,'USt-Verprobung'!$J68=ROUND('USt-Verprobung'!$H68*'USt-Verprobung'!$I68,2)),"OK","Prüfen"))</f>
        <v/>
      </c>
      <c r="P68" s="2" t="n"/>
    </row>
    <row r="69" ht="21" customHeight="1">
      <c r="A69" s="2" t="n"/>
      <c r="B69" s="3" t="n"/>
      <c r="C69" s="4">
        <f>IF('USt-Verprobung'!$B69="","",TEXT('USt-Verprobung'!$B69,"MM.JJJJ"))</f>
        <v/>
      </c>
      <c r="D69" s="5" t="n"/>
      <c r="E69" s="2" t="n"/>
      <c r="F69" s="2" t="n"/>
      <c r="G69" s="2" t="n"/>
      <c r="H69" s="6" t="n"/>
      <c r="I69" s="7" t="n"/>
      <c r="J69" s="8">
        <f>IF(OR('USt-Verprobung'!$H69="",'USt-Verprobung'!$I69=""),"",ROUND('USt-Verprobung'!$H69*'USt-Verprobung'!$I69,2))</f>
        <v/>
      </c>
      <c r="K69" s="8">
        <f>IF(OR('USt-Verprobung'!$H69="",'USt-Verprobung'!$J69=""),"",'USt-Verprobung'!$H69+'USt-Verprobung'!$J69)</f>
        <v/>
      </c>
      <c r="L69" s="4">
        <f>IF('USt-Verprobung'!$D69="","",IF('USt-Verprobung'!$D69="Ausgangsrechnung","Umsatzsteuer","Vorsteuer"))</f>
        <v/>
      </c>
      <c r="M69" s="5" t="n"/>
      <c r="N69" s="4">
        <f>IF('USt-Verprobung'!$I69="","",IF(OR('USt-Verprobung'!$I69=0.19,'USt-Verprobung'!$I69=0.07),"Ja","Prüfen"))</f>
        <v/>
      </c>
      <c r="O69" s="4">
        <f>IF(OR('USt-Verprobung'!$H69="",'USt-Verprobung'!$I69="",'USt-Verprobung'!$J69=""),"",IF(AND('USt-Verprobung'!$H69&gt;=0,'USt-Verprobung'!$J69=ROUND('USt-Verprobung'!$H69*'USt-Verprobung'!$I69,2)),"OK","Prüfen"))</f>
        <v/>
      </c>
      <c r="P69" s="2" t="n"/>
    </row>
    <row r="70" ht="21" customHeight="1">
      <c r="A70" s="2" t="n"/>
      <c r="B70" s="3" t="n"/>
      <c r="C70" s="4">
        <f>IF('USt-Verprobung'!$B70="","",TEXT('USt-Verprobung'!$B70,"MM.JJJJ"))</f>
        <v/>
      </c>
      <c r="D70" s="5" t="n"/>
      <c r="E70" s="2" t="n"/>
      <c r="F70" s="2" t="n"/>
      <c r="G70" s="2" t="n"/>
      <c r="H70" s="6" t="n"/>
      <c r="I70" s="7" t="n"/>
      <c r="J70" s="8">
        <f>IF(OR('USt-Verprobung'!$H70="",'USt-Verprobung'!$I70=""),"",ROUND('USt-Verprobung'!$H70*'USt-Verprobung'!$I70,2))</f>
        <v/>
      </c>
      <c r="K70" s="8">
        <f>IF(OR('USt-Verprobung'!$H70="",'USt-Verprobung'!$J70=""),"",'USt-Verprobung'!$H70+'USt-Verprobung'!$J70)</f>
        <v/>
      </c>
      <c r="L70" s="4">
        <f>IF('USt-Verprobung'!$D70="","",IF('USt-Verprobung'!$D70="Ausgangsrechnung","Umsatzsteuer","Vorsteuer"))</f>
        <v/>
      </c>
      <c r="M70" s="5" t="n"/>
      <c r="N70" s="4">
        <f>IF('USt-Verprobung'!$I70="","",IF(OR('USt-Verprobung'!$I70=0.19,'USt-Verprobung'!$I70=0.07),"Ja","Prüfen"))</f>
        <v/>
      </c>
      <c r="O70" s="4">
        <f>IF(OR('USt-Verprobung'!$H70="",'USt-Verprobung'!$I70="",'USt-Verprobung'!$J70=""),"",IF(AND('USt-Verprobung'!$H70&gt;=0,'USt-Verprobung'!$J70=ROUND('USt-Verprobung'!$H70*'USt-Verprobung'!$I70,2)),"OK","Prüfen"))</f>
        <v/>
      </c>
      <c r="P70" s="2" t="n"/>
    </row>
    <row r="71" ht="21" customHeight="1">
      <c r="A71" s="2" t="n"/>
      <c r="B71" s="3" t="n"/>
      <c r="C71" s="4">
        <f>IF('USt-Verprobung'!$B71="","",TEXT('USt-Verprobung'!$B71,"MM.JJJJ"))</f>
        <v/>
      </c>
      <c r="D71" s="5" t="n"/>
      <c r="E71" s="2" t="n"/>
      <c r="F71" s="2" t="n"/>
      <c r="G71" s="2" t="n"/>
      <c r="H71" s="6" t="n"/>
      <c r="I71" s="7" t="n"/>
      <c r="J71" s="8">
        <f>IF(OR('USt-Verprobung'!$H71="",'USt-Verprobung'!$I71=""),"",ROUND('USt-Verprobung'!$H71*'USt-Verprobung'!$I71,2))</f>
        <v/>
      </c>
      <c r="K71" s="8">
        <f>IF(OR('USt-Verprobung'!$H71="",'USt-Verprobung'!$J71=""),"",'USt-Verprobung'!$H71+'USt-Verprobung'!$J71)</f>
        <v/>
      </c>
      <c r="L71" s="4">
        <f>IF('USt-Verprobung'!$D71="","",IF('USt-Verprobung'!$D71="Ausgangsrechnung","Umsatzsteuer","Vorsteuer"))</f>
        <v/>
      </c>
      <c r="M71" s="5" t="n"/>
      <c r="N71" s="4">
        <f>IF('USt-Verprobung'!$I71="","",IF(OR('USt-Verprobung'!$I71=0.19,'USt-Verprobung'!$I71=0.07),"Ja","Prüfen"))</f>
        <v/>
      </c>
      <c r="O71" s="4">
        <f>IF(OR('USt-Verprobung'!$H71="",'USt-Verprobung'!$I71="",'USt-Verprobung'!$J71=""),"",IF(AND('USt-Verprobung'!$H71&gt;=0,'USt-Verprobung'!$J71=ROUND('USt-Verprobung'!$H71*'USt-Verprobung'!$I71,2)),"OK","Prüfen"))</f>
        <v/>
      </c>
      <c r="P71" s="2" t="n"/>
    </row>
    <row r="72" ht="21" customHeight="1">
      <c r="A72" s="2" t="n"/>
      <c r="B72" s="3" t="n"/>
      <c r="C72" s="4">
        <f>IF('USt-Verprobung'!$B72="","",TEXT('USt-Verprobung'!$B72,"MM.JJJJ"))</f>
        <v/>
      </c>
      <c r="D72" s="5" t="n"/>
      <c r="E72" s="2" t="n"/>
      <c r="F72" s="2" t="n"/>
      <c r="G72" s="2" t="n"/>
      <c r="H72" s="6" t="n"/>
      <c r="I72" s="7" t="n"/>
      <c r="J72" s="8">
        <f>IF(OR('USt-Verprobung'!$H72="",'USt-Verprobung'!$I72=""),"",ROUND('USt-Verprobung'!$H72*'USt-Verprobung'!$I72,2))</f>
        <v/>
      </c>
      <c r="K72" s="8">
        <f>IF(OR('USt-Verprobung'!$H72="",'USt-Verprobung'!$J72=""),"",'USt-Verprobung'!$H72+'USt-Verprobung'!$J72)</f>
        <v/>
      </c>
      <c r="L72" s="4">
        <f>IF('USt-Verprobung'!$D72="","",IF('USt-Verprobung'!$D72="Ausgangsrechnung","Umsatzsteuer","Vorsteuer"))</f>
        <v/>
      </c>
      <c r="M72" s="5" t="n"/>
      <c r="N72" s="4">
        <f>IF('USt-Verprobung'!$I72="","",IF(OR('USt-Verprobung'!$I72=0.19,'USt-Verprobung'!$I72=0.07),"Ja","Prüfen"))</f>
        <v/>
      </c>
      <c r="O72" s="4">
        <f>IF(OR('USt-Verprobung'!$H72="",'USt-Verprobung'!$I72="",'USt-Verprobung'!$J72=""),"",IF(AND('USt-Verprobung'!$H72&gt;=0,'USt-Verprobung'!$J72=ROUND('USt-Verprobung'!$H72*'USt-Verprobung'!$I72,2)),"OK","Prüfen"))</f>
        <v/>
      </c>
      <c r="P72" s="2" t="n"/>
    </row>
    <row r="73" ht="21" customHeight="1">
      <c r="A73" s="2" t="n"/>
      <c r="B73" s="3" t="n"/>
      <c r="C73" s="4">
        <f>IF('USt-Verprobung'!$B73="","",TEXT('USt-Verprobung'!$B73,"MM.JJJJ"))</f>
        <v/>
      </c>
      <c r="D73" s="5" t="n"/>
      <c r="E73" s="2" t="n"/>
      <c r="F73" s="2" t="n"/>
      <c r="G73" s="2" t="n"/>
      <c r="H73" s="6" t="n"/>
      <c r="I73" s="7" t="n"/>
      <c r="J73" s="8">
        <f>IF(OR('USt-Verprobung'!$H73="",'USt-Verprobung'!$I73=""),"",ROUND('USt-Verprobung'!$H73*'USt-Verprobung'!$I73,2))</f>
        <v/>
      </c>
      <c r="K73" s="8">
        <f>IF(OR('USt-Verprobung'!$H73="",'USt-Verprobung'!$J73=""),"",'USt-Verprobung'!$H73+'USt-Verprobung'!$J73)</f>
        <v/>
      </c>
      <c r="L73" s="4">
        <f>IF('USt-Verprobung'!$D73="","",IF('USt-Verprobung'!$D73="Ausgangsrechnung","Umsatzsteuer","Vorsteuer"))</f>
        <v/>
      </c>
      <c r="M73" s="5" t="n"/>
      <c r="N73" s="4">
        <f>IF('USt-Verprobung'!$I73="","",IF(OR('USt-Verprobung'!$I73=0.19,'USt-Verprobung'!$I73=0.07),"Ja","Prüfen"))</f>
        <v/>
      </c>
      <c r="O73" s="4">
        <f>IF(OR('USt-Verprobung'!$H73="",'USt-Verprobung'!$I73="",'USt-Verprobung'!$J73=""),"",IF(AND('USt-Verprobung'!$H73&gt;=0,'USt-Verprobung'!$J73=ROUND('USt-Verprobung'!$H73*'USt-Verprobung'!$I73,2)),"OK","Prüfen"))</f>
        <v/>
      </c>
      <c r="P73" s="2" t="n"/>
    </row>
    <row r="74" ht="21" customHeight="1">
      <c r="A74" s="2" t="n"/>
      <c r="B74" s="3" t="n"/>
      <c r="C74" s="4">
        <f>IF('USt-Verprobung'!$B74="","",TEXT('USt-Verprobung'!$B74,"MM.JJJJ"))</f>
        <v/>
      </c>
      <c r="D74" s="5" t="n"/>
      <c r="E74" s="2" t="n"/>
      <c r="F74" s="2" t="n"/>
      <c r="G74" s="2" t="n"/>
      <c r="H74" s="6" t="n"/>
      <c r="I74" s="7" t="n"/>
      <c r="J74" s="8">
        <f>IF(OR('USt-Verprobung'!$H74="",'USt-Verprobung'!$I74=""),"",ROUND('USt-Verprobung'!$H74*'USt-Verprobung'!$I74,2))</f>
        <v/>
      </c>
      <c r="K74" s="8">
        <f>IF(OR('USt-Verprobung'!$H74="",'USt-Verprobung'!$J74=""),"",'USt-Verprobung'!$H74+'USt-Verprobung'!$J74)</f>
        <v/>
      </c>
      <c r="L74" s="4">
        <f>IF('USt-Verprobung'!$D74="","",IF('USt-Verprobung'!$D74="Ausgangsrechnung","Umsatzsteuer","Vorsteuer"))</f>
        <v/>
      </c>
      <c r="M74" s="5" t="n"/>
      <c r="N74" s="4">
        <f>IF('USt-Verprobung'!$I74="","",IF(OR('USt-Verprobung'!$I74=0.19,'USt-Verprobung'!$I74=0.07),"Ja","Prüfen"))</f>
        <v/>
      </c>
      <c r="O74" s="4">
        <f>IF(OR('USt-Verprobung'!$H74="",'USt-Verprobung'!$I74="",'USt-Verprobung'!$J74=""),"",IF(AND('USt-Verprobung'!$H74&gt;=0,'USt-Verprobung'!$J74=ROUND('USt-Verprobung'!$H74*'USt-Verprobung'!$I74,2)),"OK","Prüfen"))</f>
        <v/>
      </c>
      <c r="P74" s="2" t="n"/>
    </row>
    <row r="75" ht="21" customHeight="1">
      <c r="A75" s="2" t="n"/>
      <c r="B75" s="3" t="n"/>
      <c r="C75" s="4">
        <f>IF('USt-Verprobung'!$B75="","",TEXT('USt-Verprobung'!$B75,"MM.JJJJ"))</f>
        <v/>
      </c>
      <c r="D75" s="5" t="n"/>
      <c r="E75" s="2" t="n"/>
      <c r="F75" s="2" t="n"/>
      <c r="G75" s="2" t="n"/>
      <c r="H75" s="6" t="n"/>
      <c r="I75" s="7" t="n"/>
      <c r="J75" s="8">
        <f>IF(OR('USt-Verprobung'!$H75="",'USt-Verprobung'!$I75=""),"",ROUND('USt-Verprobung'!$H75*'USt-Verprobung'!$I75,2))</f>
        <v/>
      </c>
      <c r="K75" s="8">
        <f>IF(OR('USt-Verprobung'!$H75="",'USt-Verprobung'!$J75=""),"",'USt-Verprobung'!$H75+'USt-Verprobung'!$J75)</f>
        <v/>
      </c>
      <c r="L75" s="4">
        <f>IF('USt-Verprobung'!$D75="","",IF('USt-Verprobung'!$D75="Ausgangsrechnung","Umsatzsteuer","Vorsteuer"))</f>
        <v/>
      </c>
      <c r="M75" s="5" t="n"/>
      <c r="N75" s="4">
        <f>IF('USt-Verprobung'!$I75="","",IF(OR('USt-Verprobung'!$I75=0.19,'USt-Verprobung'!$I75=0.07),"Ja","Prüfen"))</f>
        <v/>
      </c>
      <c r="O75" s="4">
        <f>IF(OR('USt-Verprobung'!$H75="",'USt-Verprobung'!$I75="",'USt-Verprobung'!$J75=""),"",IF(AND('USt-Verprobung'!$H75&gt;=0,'USt-Verprobung'!$J75=ROUND('USt-Verprobung'!$H75*'USt-Verprobung'!$I75,2)),"OK","Prüfen"))</f>
        <v/>
      </c>
      <c r="P75" s="2" t="n"/>
    </row>
    <row r="76" ht="21" customHeight="1">
      <c r="A76" s="2" t="n"/>
      <c r="B76" s="3" t="n"/>
      <c r="C76" s="4">
        <f>IF('USt-Verprobung'!$B76="","",TEXT('USt-Verprobung'!$B76,"MM.JJJJ"))</f>
        <v/>
      </c>
      <c r="D76" s="5" t="n"/>
      <c r="E76" s="2" t="n"/>
      <c r="F76" s="2" t="n"/>
      <c r="G76" s="2" t="n"/>
      <c r="H76" s="6" t="n"/>
      <c r="I76" s="7" t="n"/>
      <c r="J76" s="8">
        <f>IF(OR('USt-Verprobung'!$H76="",'USt-Verprobung'!$I76=""),"",ROUND('USt-Verprobung'!$H76*'USt-Verprobung'!$I76,2))</f>
        <v/>
      </c>
      <c r="K76" s="8">
        <f>IF(OR('USt-Verprobung'!$H76="",'USt-Verprobung'!$J76=""),"",'USt-Verprobung'!$H76+'USt-Verprobung'!$J76)</f>
        <v/>
      </c>
      <c r="L76" s="4">
        <f>IF('USt-Verprobung'!$D76="","",IF('USt-Verprobung'!$D76="Ausgangsrechnung","Umsatzsteuer","Vorsteuer"))</f>
        <v/>
      </c>
      <c r="M76" s="5" t="n"/>
      <c r="N76" s="4">
        <f>IF('USt-Verprobung'!$I76="","",IF(OR('USt-Verprobung'!$I76=0.19,'USt-Verprobung'!$I76=0.07),"Ja","Prüfen"))</f>
        <v/>
      </c>
      <c r="O76" s="4">
        <f>IF(OR('USt-Verprobung'!$H76="",'USt-Verprobung'!$I76="",'USt-Verprobung'!$J76=""),"",IF(AND('USt-Verprobung'!$H76&gt;=0,'USt-Verprobung'!$J76=ROUND('USt-Verprobung'!$H76*'USt-Verprobung'!$I76,2)),"OK","Prüfen"))</f>
        <v/>
      </c>
      <c r="P76" s="2" t="n"/>
    </row>
    <row r="77" ht="21" customHeight="1">
      <c r="A77" s="2" t="n"/>
      <c r="B77" s="3" t="n"/>
      <c r="C77" s="4">
        <f>IF('USt-Verprobung'!$B77="","",TEXT('USt-Verprobung'!$B77,"MM.JJJJ"))</f>
        <v/>
      </c>
      <c r="D77" s="5" t="n"/>
      <c r="E77" s="2" t="n"/>
      <c r="F77" s="2" t="n"/>
      <c r="G77" s="2" t="n"/>
      <c r="H77" s="6" t="n"/>
      <c r="I77" s="7" t="n"/>
      <c r="J77" s="8">
        <f>IF(OR('USt-Verprobung'!$H77="",'USt-Verprobung'!$I77=""),"",ROUND('USt-Verprobung'!$H77*'USt-Verprobung'!$I77,2))</f>
        <v/>
      </c>
      <c r="K77" s="8">
        <f>IF(OR('USt-Verprobung'!$H77="",'USt-Verprobung'!$J77=""),"",'USt-Verprobung'!$H77+'USt-Verprobung'!$J77)</f>
        <v/>
      </c>
      <c r="L77" s="4">
        <f>IF('USt-Verprobung'!$D77="","",IF('USt-Verprobung'!$D77="Ausgangsrechnung","Umsatzsteuer","Vorsteuer"))</f>
        <v/>
      </c>
      <c r="M77" s="5" t="n"/>
      <c r="N77" s="4">
        <f>IF('USt-Verprobung'!$I77="","",IF(OR('USt-Verprobung'!$I77=0.19,'USt-Verprobung'!$I77=0.07),"Ja","Prüfen"))</f>
        <v/>
      </c>
      <c r="O77" s="4">
        <f>IF(OR('USt-Verprobung'!$H77="",'USt-Verprobung'!$I77="",'USt-Verprobung'!$J77=""),"",IF(AND('USt-Verprobung'!$H77&gt;=0,'USt-Verprobung'!$J77=ROUND('USt-Verprobung'!$H77*'USt-Verprobung'!$I77,2)),"OK","Prüfen"))</f>
        <v/>
      </c>
      <c r="P77" s="2" t="n"/>
    </row>
    <row r="78" ht="21" customHeight="1">
      <c r="A78" s="2" t="n"/>
      <c r="B78" s="3" t="n"/>
      <c r="C78" s="4">
        <f>IF('USt-Verprobung'!$B78="","",TEXT('USt-Verprobung'!$B78,"MM.JJJJ"))</f>
        <v/>
      </c>
      <c r="D78" s="5" t="n"/>
      <c r="E78" s="2" t="n"/>
      <c r="F78" s="2" t="n"/>
      <c r="G78" s="2" t="n"/>
      <c r="H78" s="6" t="n"/>
      <c r="I78" s="7" t="n"/>
      <c r="J78" s="8">
        <f>IF(OR('USt-Verprobung'!$H78="",'USt-Verprobung'!$I78=""),"",ROUND('USt-Verprobung'!$H78*'USt-Verprobung'!$I78,2))</f>
        <v/>
      </c>
      <c r="K78" s="8">
        <f>IF(OR('USt-Verprobung'!$H78="",'USt-Verprobung'!$J78=""),"",'USt-Verprobung'!$H78+'USt-Verprobung'!$J78)</f>
        <v/>
      </c>
      <c r="L78" s="4">
        <f>IF('USt-Verprobung'!$D78="","",IF('USt-Verprobung'!$D78="Ausgangsrechnung","Umsatzsteuer","Vorsteuer"))</f>
        <v/>
      </c>
      <c r="M78" s="5" t="n"/>
      <c r="N78" s="4">
        <f>IF('USt-Verprobung'!$I78="","",IF(OR('USt-Verprobung'!$I78=0.19,'USt-Verprobung'!$I78=0.07),"Ja","Prüfen"))</f>
        <v/>
      </c>
      <c r="O78" s="4">
        <f>IF(OR('USt-Verprobung'!$H78="",'USt-Verprobung'!$I78="",'USt-Verprobung'!$J78=""),"",IF(AND('USt-Verprobung'!$H78&gt;=0,'USt-Verprobung'!$J78=ROUND('USt-Verprobung'!$H78*'USt-Verprobung'!$I78,2)),"OK","Prüfen"))</f>
        <v/>
      </c>
      <c r="P78" s="2" t="n"/>
    </row>
    <row r="79" ht="21" customHeight="1">
      <c r="A79" s="2" t="n"/>
      <c r="B79" s="3" t="n"/>
      <c r="C79" s="4">
        <f>IF('USt-Verprobung'!$B79="","",TEXT('USt-Verprobung'!$B79,"MM.JJJJ"))</f>
        <v/>
      </c>
      <c r="D79" s="5" t="n"/>
      <c r="E79" s="2" t="n"/>
      <c r="F79" s="2" t="n"/>
      <c r="G79" s="2" t="n"/>
      <c r="H79" s="6" t="n"/>
      <c r="I79" s="7" t="n"/>
      <c r="J79" s="8">
        <f>IF(OR('USt-Verprobung'!$H79="",'USt-Verprobung'!$I79=""),"",ROUND('USt-Verprobung'!$H79*'USt-Verprobung'!$I79,2))</f>
        <v/>
      </c>
      <c r="K79" s="8">
        <f>IF(OR('USt-Verprobung'!$H79="",'USt-Verprobung'!$J79=""),"",'USt-Verprobung'!$H79+'USt-Verprobung'!$J79)</f>
        <v/>
      </c>
      <c r="L79" s="4">
        <f>IF('USt-Verprobung'!$D79="","",IF('USt-Verprobung'!$D79="Ausgangsrechnung","Umsatzsteuer","Vorsteuer"))</f>
        <v/>
      </c>
      <c r="M79" s="5" t="n"/>
      <c r="N79" s="4">
        <f>IF('USt-Verprobung'!$I79="","",IF(OR('USt-Verprobung'!$I79=0.19,'USt-Verprobung'!$I79=0.07),"Ja","Prüfen"))</f>
        <v/>
      </c>
      <c r="O79" s="4">
        <f>IF(OR('USt-Verprobung'!$H79="",'USt-Verprobung'!$I79="",'USt-Verprobung'!$J79=""),"",IF(AND('USt-Verprobung'!$H79&gt;=0,'USt-Verprobung'!$J79=ROUND('USt-Verprobung'!$H79*'USt-Verprobung'!$I79,2)),"OK","Prüfen"))</f>
        <v/>
      </c>
      <c r="P79" s="2" t="n"/>
    </row>
    <row r="80" ht="21" customHeight="1">
      <c r="A80" s="2" t="n"/>
      <c r="B80" s="3" t="n"/>
      <c r="C80" s="4">
        <f>IF('USt-Verprobung'!$B80="","",TEXT('USt-Verprobung'!$B80,"MM.JJJJ"))</f>
        <v/>
      </c>
      <c r="D80" s="5" t="n"/>
      <c r="E80" s="2" t="n"/>
      <c r="F80" s="2" t="n"/>
      <c r="G80" s="2" t="n"/>
      <c r="H80" s="6" t="n"/>
      <c r="I80" s="7" t="n"/>
      <c r="J80" s="8">
        <f>IF(OR('USt-Verprobung'!$H80="",'USt-Verprobung'!$I80=""),"",ROUND('USt-Verprobung'!$H80*'USt-Verprobung'!$I80,2))</f>
        <v/>
      </c>
      <c r="K80" s="8">
        <f>IF(OR('USt-Verprobung'!$H80="",'USt-Verprobung'!$J80=""),"",'USt-Verprobung'!$H80+'USt-Verprobung'!$J80)</f>
        <v/>
      </c>
      <c r="L80" s="4">
        <f>IF('USt-Verprobung'!$D80="","",IF('USt-Verprobung'!$D80="Ausgangsrechnung","Umsatzsteuer","Vorsteuer"))</f>
        <v/>
      </c>
      <c r="M80" s="5" t="n"/>
      <c r="N80" s="4">
        <f>IF('USt-Verprobung'!$I80="","",IF(OR('USt-Verprobung'!$I80=0.19,'USt-Verprobung'!$I80=0.07),"Ja","Prüfen"))</f>
        <v/>
      </c>
      <c r="O80" s="4">
        <f>IF(OR('USt-Verprobung'!$H80="",'USt-Verprobung'!$I80="",'USt-Verprobung'!$J80=""),"",IF(AND('USt-Verprobung'!$H80&gt;=0,'USt-Verprobung'!$J80=ROUND('USt-Verprobung'!$H80*'USt-Verprobung'!$I80,2)),"OK","Prüfen"))</f>
        <v/>
      </c>
      <c r="P80" s="2" t="n"/>
    </row>
    <row r="81" ht="21" customHeight="1">
      <c r="A81" s="2" t="n"/>
      <c r="B81" s="3" t="n"/>
      <c r="C81" s="4">
        <f>IF('USt-Verprobung'!$B81="","",TEXT('USt-Verprobung'!$B81,"MM.JJJJ"))</f>
        <v/>
      </c>
      <c r="D81" s="5" t="n"/>
      <c r="E81" s="2" t="n"/>
      <c r="F81" s="2" t="n"/>
      <c r="G81" s="2" t="n"/>
      <c r="H81" s="6" t="n"/>
      <c r="I81" s="7" t="n"/>
      <c r="J81" s="8">
        <f>IF(OR('USt-Verprobung'!$H81="",'USt-Verprobung'!$I81=""),"",ROUND('USt-Verprobung'!$H81*'USt-Verprobung'!$I81,2))</f>
        <v/>
      </c>
      <c r="K81" s="8">
        <f>IF(OR('USt-Verprobung'!$H81="",'USt-Verprobung'!$J81=""),"",'USt-Verprobung'!$H81+'USt-Verprobung'!$J81)</f>
        <v/>
      </c>
      <c r="L81" s="4">
        <f>IF('USt-Verprobung'!$D81="","",IF('USt-Verprobung'!$D81="Ausgangsrechnung","Umsatzsteuer","Vorsteuer"))</f>
        <v/>
      </c>
      <c r="M81" s="5" t="n"/>
      <c r="N81" s="4">
        <f>IF('USt-Verprobung'!$I81="","",IF(OR('USt-Verprobung'!$I81=0.19,'USt-Verprobung'!$I81=0.07),"Ja","Prüfen"))</f>
        <v/>
      </c>
      <c r="O81" s="4">
        <f>IF(OR('USt-Verprobung'!$H81="",'USt-Verprobung'!$I81="",'USt-Verprobung'!$J81=""),"",IF(AND('USt-Verprobung'!$H81&gt;=0,'USt-Verprobung'!$J81=ROUND('USt-Verprobung'!$H81*'USt-Verprobung'!$I81,2)),"OK","Prüfen"))</f>
        <v/>
      </c>
      <c r="P81" s="2" t="n"/>
    </row>
    <row r="82" ht="21" customHeight="1">
      <c r="A82" s="2" t="n"/>
      <c r="B82" s="3" t="n"/>
      <c r="C82" s="4">
        <f>IF('USt-Verprobung'!$B82="","",TEXT('USt-Verprobung'!$B82,"MM.JJJJ"))</f>
        <v/>
      </c>
      <c r="D82" s="5" t="n"/>
      <c r="E82" s="2" t="n"/>
      <c r="F82" s="2" t="n"/>
      <c r="G82" s="2" t="n"/>
      <c r="H82" s="6" t="n"/>
      <c r="I82" s="7" t="n"/>
      <c r="J82" s="8">
        <f>IF(OR('USt-Verprobung'!$H82="",'USt-Verprobung'!$I82=""),"",ROUND('USt-Verprobung'!$H82*'USt-Verprobung'!$I82,2))</f>
        <v/>
      </c>
      <c r="K82" s="8">
        <f>IF(OR('USt-Verprobung'!$H82="",'USt-Verprobung'!$J82=""),"",'USt-Verprobung'!$H82+'USt-Verprobung'!$J82)</f>
        <v/>
      </c>
      <c r="L82" s="4">
        <f>IF('USt-Verprobung'!$D82="","",IF('USt-Verprobung'!$D82="Ausgangsrechnung","Umsatzsteuer","Vorsteuer"))</f>
        <v/>
      </c>
      <c r="M82" s="5" t="n"/>
      <c r="N82" s="4">
        <f>IF('USt-Verprobung'!$I82="","",IF(OR('USt-Verprobung'!$I82=0.19,'USt-Verprobung'!$I82=0.07),"Ja","Prüfen"))</f>
        <v/>
      </c>
      <c r="O82" s="4">
        <f>IF(OR('USt-Verprobung'!$H82="",'USt-Verprobung'!$I82="",'USt-Verprobung'!$J82=""),"",IF(AND('USt-Verprobung'!$H82&gt;=0,'USt-Verprobung'!$J82=ROUND('USt-Verprobung'!$H82*'USt-Verprobung'!$I82,2)),"OK","Prüfen"))</f>
        <v/>
      </c>
      <c r="P82" s="2" t="n"/>
    </row>
    <row r="83" ht="21" customHeight="1">
      <c r="A83" s="2" t="n"/>
      <c r="B83" s="3" t="n"/>
      <c r="C83" s="4">
        <f>IF('USt-Verprobung'!$B83="","",TEXT('USt-Verprobung'!$B83,"MM.JJJJ"))</f>
        <v/>
      </c>
      <c r="D83" s="5" t="n"/>
      <c r="E83" s="2" t="n"/>
      <c r="F83" s="2" t="n"/>
      <c r="G83" s="2" t="n"/>
      <c r="H83" s="6" t="n"/>
      <c r="I83" s="7" t="n"/>
      <c r="J83" s="8">
        <f>IF(OR('USt-Verprobung'!$H83="",'USt-Verprobung'!$I83=""),"",ROUND('USt-Verprobung'!$H83*'USt-Verprobung'!$I83,2))</f>
        <v/>
      </c>
      <c r="K83" s="8">
        <f>IF(OR('USt-Verprobung'!$H83="",'USt-Verprobung'!$J83=""),"",'USt-Verprobung'!$H83+'USt-Verprobung'!$J83)</f>
        <v/>
      </c>
      <c r="L83" s="4">
        <f>IF('USt-Verprobung'!$D83="","",IF('USt-Verprobung'!$D83="Ausgangsrechnung","Umsatzsteuer","Vorsteuer"))</f>
        <v/>
      </c>
      <c r="M83" s="5" t="n"/>
      <c r="N83" s="4">
        <f>IF('USt-Verprobung'!$I83="","",IF(OR('USt-Verprobung'!$I83=0.19,'USt-Verprobung'!$I83=0.07),"Ja","Prüfen"))</f>
        <v/>
      </c>
      <c r="O83" s="4">
        <f>IF(OR('USt-Verprobung'!$H83="",'USt-Verprobung'!$I83="",'USt-Verprobung'!$J83=""),"",IF(AND('USt-Verprobung'!$H83&gt;=0,'USt-Verprobung'!$J83=ROUND('USt-Verprobung'!$H83*'USt-Verprobung'!$I83,2)),"OK","Prüfen"))</f>
        <v/>
      </c>
      <c r="P83" s="2" t="n"/>
    </row>
    <row r="84" ht="21" customHeight="1">
      <c r="A84" s="2" t="n"/>
      <c r="B84" s="3" t="n"/>
      <c r="C84" s="4">
        <f>IF('USt-Verprobung'!$B84="","",TEXT('USt-Verprobung'!$B84,"MM.JJJJ"))</f>
        <v/>
      </c>
      <c r="D84" s="5" t="n"/>
      <c r="E84" s="2" t="n"/>
      <c r="F84" s="2" t="n"/>
      <c r="G84" s="2" t="n"/>
      <c r="H84" s="6" t="n"/>
      <c r="I84" s="7" t="n"/>
      <c r="J84" s="8">
        <f>IF(OR('USt-Verprobung'!$H84="",'USt-Verprobung'!$I84=""),"",ROUND('USt-Verprobung'!$H84*'USt-Verprobung'!$I84,2))</f>
        <v/>
      </c>
      <c r="K84" s="8">
        <f>IF(OR('USt-Verprobung'!$H84="",'USt-Verprobung'!$J84=""),"",'USt-Verprobung'!$H84+'USt-Verprobung'!$J84)</f>
        <v/>
      </c>
      <c r="L84" s="4">
        <f>IF('USt-Verprobung'!$D84="","",IF('USt-Verprobung'!$D84="Ausgangsrechnung","Umsatzsteuer","Vorsteuer"))</f>
        <v/>
      </c>
      <c r="M84" s="5" t="n"/>
      <c r="N84" s="4">
        <f>IF('USt-Verprobung'!$I84="","",IF(OR('USt-Verprobung'!$I84=0.19,'USt-Verprobung'!$I84=0.07),"Ja","Prüfen"))</f>
        <v/>
      </c>
      <c r="O84" s="4">
        <f>IF(OR('USt-Verprobung'!$H84="",'USt-Verprobung'!$I84="",'USt-Verprobung'!$J84=""),"",IF(AND('USt-Verprobung'!$H84&gt;=0,'USt-Verprobung'!$J84=ROUND('USt-Verprobung'!$H84*'USt-Verprobung'!$I84,2)),"OK","Prüfen"))</f>
        <v/>
      </c>
      <c r="P84" s="2" t="n"/>
    </row>
    <row r="85" ht="21" customHeight="1">
      <c r="A85" s="2" t="n"/>
      <c r="B85" s="3" t="n"/>
      <c r="C85" s="4">
        <f>IF('USt-Verprobung'!$B85="","",TEXT('USt-Verprobung'!$B85,"MM.JJJJ"))</f>
        <v/>
      </c>
      <c r="D85" s="5" t="n"/>
      <c r="E85" s="2" t="n"/>
      <c r="F85" s="2" t="n"/>
      <c r="G85" s="2" t="n"/>
      <c r="H85" s="6" t="n"/>
      <c r="I85" s="7" t="n"/>
      <c r="J85" s="8">
        <f>IF(OR('USt-Verprobung'!$H85="",'USt-Verprobung'!$I85=""),"",ROUND('USt-Verprobung'!$H85*'USt-Verprobung'!$I85,2))</f>
        <v/>
      </c>
      <c r="K85" s="8">
        <f>IF(OR('USt-Verprobung'!$H85="",'USt-Verprobung'!$J85=""),"",'USt-Verprobung'!$H85+'USt-Verprobung'!$J85)</f>
        <v/>
      </c>
      <c r="L85" s="4">
        <f>IF('USt-Verprobung'!$D85="","",IF('USt-Verprobung'!$D85="Ausgangsrechnung","Umsatzsteuer","Vorsteuer"))</f>
        <v/>
      </c>
      <c r="M85" s="5" t="n"/>
      <c r="N85" s="4">
        <f>IF('USt-Verprobung'!$I85="","",IF(OR('USt-Verprobung'!$I85=0.19,'USt-Verprobung'!$I85=0.07),"Ja","Prüfen"))</f>
        <v/>
      </c>
      <c r="O85" s="4">
        <f>IF(OR('USt-Verprobung'!$H85="",'USt-Verprobung'!$I85="",'USt-Verprobung'!$J85=""),"",IF(AND('USt-Verprobung'!$H85&gt;=0,'USt-Verprobung'!$J85=ROUND('USt-Verprobung'!$H85*'USt-Verprobung'!$I85,2)),"OK","Prüfen"))</f>
        <v/>
      </c>
      <c r="P85" s="2" t="n"/>
    </row>
    <row r="86" ht="21" customHeight="1">
      <c r="A86" s="2" t="n"/>
      <c r="B86" s="3" t="n"/>
      <c r="C86" s="4">
        <f>IF('USt-Verprobung'!$B86="","",TEXT('USt-Verprobung'!$B86,"MM.JJJJ"))</f>
        <v/>
      </c>
      <c r="D86" s="5" t="n"/>
      <c r="E86" s="2" t="n"/>
      <c r="F86" s="2" t="n"/>
      <c r="G86" s="2" t="n"/>
      <c r="H86" s="6" t="n"/>
      <c r="I86" s="7" t="n"/>
      <c r="J86" s="8">
        <f>IF(OR('USt-Verprobung'!$H86="",'USt-Verprobung'!$I86=""),"",ROUND('USt-Verprobung'!$H86*'USt-Verprobung'!$I86,2))</f>
        <v/>
      </c>
      <c r="K86" s="8">
        <f>IF(OR('USt-Verprobung'!$H86="",'USt-Verprobung'!$J86=""),"",'USt-Verprobung'!$H86+'USt-Verprobung'!$J86)</f>
        <v/>
      </c>
      <c r="L86" s="4">
        <f>IF('USt-Verprobung'!$D86="","",IF('USt-Verprobung'!$D86="Ausgangsrechnung","Umsatzsteuer","Vorsteuer"))</f>
        <v/>
      </c>
      <c r="M86" s="5" t="n"/>
      <c r="N86" s="4">
        <f>IF('USt-Verprobung'!$I86="","",IF(OR('USt-Verprobung'!$I86=0.19,'USt-Verprobung'!$I86=0.07),"Ja","Prüfen"))</f>
        <v/>
      </c>
      <c r="O86" s="4">
        <f>IF(OR('USt-Verprobung'!$H86="",'USt-Verprobung'!$I86="",'USt-Verprobung'!$J86=""),"",IF(AND('USt-Verprobung'!$H86&gt;=0,'USt-Verprobung'!$J86=ROUND('USt-Verprobung'!$H86*'USt-Verprobung'!$I86,2)),"OK","Prüfen"))</f>
        <v/>
      </c>
      <c r="P86" s="2" t="n"/>
    </row>
    <row r="87" ht="21" customHeight="1">
      <c r="A87" s="2" t="n"/>
      <c r="B87" s="3" t="n"/>
      <c r="C87" s="4">
        <f>IF('USt-Verprobung'!$B87="","",TEXT('USt-Verprobung'!$B87,"MM.JJJJ"))</f>
        <v/>
      </c>
      <c r="D87" s="5" t="n"/>
      <c r="E87" s="2" t="n"/>
      <c r="F87" s="2" t="n"/>
      <c r="G87" s="2" t="n"/>
      <c r="H87" s="6" t="n"/>
      <c r="I87" s="7" t="n"/>
      <c r="J87" s="8">
        <f>IF(OR('USt-Verprobung'!$H87="",'USt-Verprobung'!$I87=""),"",ROUND('USt-Verprobung'!$H87*'USt-Verprobung'!$I87,2))</f>
        <v/>
      </c>
      <c r="K87" s="8">
        <f>IF(OR('USt-Verprobung'!$H87="",'USt-Verprobung'!$J87=""),"",'USt-Verprobung'!$H87+'USt-Verprobung'!$J87)</f>
        <v/>
      </c>
      <c r="L87" s="4">
        <f>IF('USt-Verprobung'!$D87="","",IF('USt-Verprobung'!$D87="Ausgangsrechnung","Umsatzsteuer","Vorsteuer"))</f>
        <v/>
      </c>
      <c r="M87" s="5" t="n"/>
      <c r="N87" s="4">
        <f>IF('USt-Verprobung'!$I87="","",IF(OR('USt-Verprobung'!$I87=0.19,'USt-Verprobung'!$I87=0.07),"Ja","Prüfen"))</f>
        <v/>
      </c>
      <c r="O87" s="4">
        <f>IF(OR('USt-Verprobung'!$H87="",'USt-Verprobung'!$I87="",'USt-Verprobung'!$J87=""),"",IF(AND('USt-Verprobung'!$H87&gt;=0,'USt-Verprobung'!$J87=ROUND('USt-Verprobung'!$H87*'USt-Verprobung'!$I87,2)),"OK","Prüfen"))</f>
        <v/>
      </c>
      <c r="P87" s="2" t="n"/>
    </row>
    <row r="88" ht="21" customHeight="1">
      <c r="A88" s="2" t="n"/>
      <c r="B88" s="3" t="n"/>
      <c r="C88" s="4">
        <f>IF('USt-Verprobung'!$B88="","",TEXT('USt-Verprobung'!$B88,"MM.JJJJ"))</f>
        <v/>
      </c>
      <c r="D88" s="5" t="n"/>
      <c r="E88" s="2" t="n"/>
      <c r="F88" s="2" t="n"/>
      <c r="G88" s="2" t="n"/>
      <c r="H88" s="6" t="n"/>
      <c r="I88" s="7" t="n"/>
      <c r="J88" s="8">
        <f>IF(OR('USt-Verprobung'!$H88="",'USt-Verprobung'!$I88=""),"",ROUND('USt-Verprobung'!$H88*'USt-Verprobung'!$I88,2))</f>
        <v/>
      </c>
      <c r="K88" s="8">
        <f>IF(OR('USt-Verprobung'!$H88="",'USt-Verprobung'!$J88=""),"",'USt-Verprobung'!$H88+'USt-Verprobung'!$J88)</f>
        <v/>
      </c>
      <c r="L88" s="4">
        <f>IF('USt-Verprobung'!$D88="","",IF('USt-Verprobung'!$D88="Ausgangsrechnung","Umsatzsteuer","Vorsteuer"))</f>
        <v/>
      </c>
      <c r="M88" s="5" t="n"/>
      <c r="N88" s="4">
        <f>IF('USt-Verprobung'!$I88="","",IF(OR('USt-Verprobung'!$I88=0.19,'USt-Verprobung'!$I88=0.07),"Ja","Prüfen"))</f>
        <v/>
      </c>
      <c r="O88" s="4">
        <f>IF(OR('USt-Verprobung'!$H88="",'USt-Verprobung'!$I88="",'USt-Verprobung'!$J88=""),"",IF(AND('USt-Verprobung'!$H88&gt;=0,'USt-Verprobung'!$J88=ROUND('USt-Verprobung'!$H88*'USt-Verprobung'!$I88,2)),"OK","Prüfen"))</f>
        <v/>
      </c>
      <c r="P88" s="2" t="n"/>
    </row>
    <row r="89" ht="21" customHeight="1">
      <c r="A89" s="2" t="n"/>
      <c r="B89" s="3" t="n"/>
      <c r="C89" s="4">
        <f>IF('USt-Verprobung'!$B89="","",TEXT('USt-Verprobung'!$B89,"MM.JJJJ"))</f>
        <v/>
      </c>
      <c r="D89" s="5" t="n"/>
      <c r="E89" s="2" t="n"/>
      <c r="F89" s="2" t="n"/>
      <c r="G89" s="2" t="n"/>
      <c r="H89" s="6" t="n"/>
      <c r="I89" s="7" t="n"/>
      <c r="J89" s="8">
        <f>IF(OR('USt-Verprobung'!$H89="",'USt-Verprobung'!$I89=""),"",ROUND('USt-Verprobung'!$H89*'USt-Verprobung'!$I89,2))</f>
        <v/>
      </c>
      <c r="K89" s="8">
        <f>IF(OR('USt-Verprobung'!$H89="",'USt-Verprobung'!$J89=""),"",'USt-Verprobung'!$H89+'USt-Verprobung'!$J89)</f>
        <v/>
      </c>
      <c r="L89" s="4">
        <f>IF('USt-Verprobung'!$D89="","",IF('USt-Verprobung'!$D89="Ausgangsrechnung","Umsatzsteuer","Vorsteuer"))</f>
        <v/>
      </c>
      <c r="M89" s="5" t="n"/>
      <c r="N89" s="4">
        <f>IF('USt-Verprobung'!$I89="","",IF(OR('USt-Verprobung'!$I89=0.19,'USt-Verprobung'!$I89=0.07),"Ja","Prüfen"))</f>
        <v/>
      </c>
      <c r="O89" s="4">
        <f>IF(OR('USt-Verprobung'!$H89="",'USt-Verprobung'!$I89="",'USt-Verprobung'!$J89=""),"",IF(AND('USt-Verprobung'!$H89&gt;=0,'USt-Verprobung'!$J89=ROUND('USt-Verprobung'!$H89*'USt-Verprobung'!$I89,2)),"OK","Prüfen"))</f>
        <v/>
      </c>
      <c r="P89" s="2" t="n"/>
    </row>
    <row r="90" ht="21" customHeight="1">
      <c r="A90" s="2" t="n"/>
      <c r="B90" s="3" t="n"/>
      <c r="C90" s="4">
        <f>IF('USt-Verprobung'!$B90="","",TEXT('USt-Verprobung'!$B90,"MM.JJJJ"))</f>
        <v/>
      </c>
      <c r="D90" s="5" t="n"/>
      <c r="E90" s="2" t="n"/>
      <c r="F90" s="2" t="n"/>
      <c r="G90" s="2" t="n"/>
      <c r="H90" s="6" t="n"/>
      <c r="I90" s="7" t="n"/>
      <c r="J90" s="8">
        <f>IF(OR('USt-Verprobung'!$H90="",'USt-Verprobung'!$I90=""),"",ROUND('USt-Verprobung'!$H90*'USt-Verprobung'!$I90,2))</f>
        <v/>
      </c>
      <c r="K90" s="8">
        <f>IF(OR('USt-Verprobung'!$H90="",'USt-Verprobung'!$J90=""),"",'USt-Verprobung'!$H90+'USt-Verprobung'!$J90)</f>
        <v/>
      </c>
      <c r="L90" s="4">
        <f>IF('USt-Verprobung'!$D90="","",IF('USt-Verprobung'!$D90="Ausgangsrechnung","Umsatzsteuer","Vorsteuer"))</f>
        <v/>
      </c>
      <c r="M90" s="5" t="n"/>
      <c r="N90" s="4">
        <f>IF('USt-Verprobung'!$I90="","",IF(OR('USt-Verprobung'!$I90=0.19,'USt-Verprobung'!$I90=0.07),"Ja","Prüfen"))</f>
        <v/>
      </c>
      <c r="O90" s="4">
        <f>IF(OR('USt-Verprobung'!$H90="",'USt-Verprobung'!$I90="",'USt-Verprobung'!$J90=""),"",IF(AND('USt-Verprobung'!$H90&gt;=0,'USt-Verprobung'!$J90=ROUND('USt-Verprobung'!$H90*'USt-Verprobung'!$I90,2)),"OK","Prüfen"))</f>
        <v/>
      </c>
      <c r="P90" s="2" t="n"/>
    </row>
    <row r="91" ht="21" customHeight="1">
      <c r="A91" s="2" t="n"/>
      <c r="B91" s="3" t="n"/>
      <c r="C91" s="4">
        <f>IF('USt-Verprobung'!$B91="","",TEXT('USt-Verprobung'!$B91,"MM.JJJJ"))</f>
        <v/>
      </c>
      <c r="D91" s="5" t="n"/>
      <c r="E91" s="2" t="n"/>
      <c r="F91" s="2" t="n"/>
      <c r="G91" s="2" t="n"/>
      <c r="H91" s="6" t="n"/>
      <c r="I91" s="7" t="n"/>
      <c r="J91" s="8">
        <f>IF(OR('USt-Verprobung'!$H91="",'USt-Verprobung'!$I91=""),"",ROUND('USt-Verprobung'!$H91*'USt-Verprobung'!$I91,2))</f>
        <v/>
      </c>
      <c r="K91" s="8">
        <f>IF(OR('USt-Verprobung'!$H91="",'USt-Verprobung'!$J91=""),"",'USt-Verprobung'!$H91+'USt-Verprobung'!$J91)</f>
        <v/>
      </c>
      <c r="L91" s="4">
        <f>IF('USt-Verprobung'!$D91="","",IF('USt-Verprobung'!$D91="Ausgangsrechnung","Umsatzsteuer","Vorsteuer"))</f>
        <v/>
      </c>
      <c r="M91" s="5" t="n"/>
      <c r="N91" s="4">
        <f>IF('USt-Verprobung'!$I91="","",IF(OR('USt-Verprobung'!$I91=0.19,'USt-Verprobung'!$I91=0.07),"Ja","Prüfen"))</f>
        <v/>
      </c>
      <c r="O91" s="4">
        <f>IF(OR('USt-Verprobung'!$H91="",'USt-Verprobung'!$I91="",'USt-Verprobung'!$J91=""),"",IF(AND('USt-Verprobung'!$H91&gt;=0,'USt-Verprobung'!$J91=ROUND('USt-Verprobung'!$H91*'USt-Verprobung'!$I91,2)),"OK","Prüfen"))</f>
        <v/>
      </c>
      <c r="P91" s="2" t="n"/>
    </row>
    <row r="92" ht="21" customHeight="1">
      <c r="A92" s="2" t="n"/>
      <c r="B92" s="3" t="n"/>
      <c r="C92" s="4">
        <f>IF('USt-Verprobung'!$B92="","",TEXT('USt-Verprobung'!$B92,"MM.JJJJ"))</f>
        <v/>
      </c>
      <c r="D92" s="5" t="n"/>
      <c r="E92" s="2" t="n"/>
      <c r="F92" s="2" t="n"/>
      <c r="G92" s="2" t="n"/>
      <c r="H92" s="6" t="n"/>
      <c r="I92" s="7" t="n"/>
      <c r="J92" s="8">
        <f>IF(OR('USt-Verprobung'!$H92="",'USt-Verprobung'!$I92=""),"",ROUND('USt-Verprobung'!$H92*'USt-Verprobung'!$I92,2))</f>
        <v/>
      </c>
      <c r="K92" s="8">
        <f>IF(OR('USt-Verprobung'!$H92="",'USt-Verprobung'!$J92=""),"",'USt-Verprobung'!$H92+'USt-Verprobung'!$J92)</f>
        <v/>
      </c>
      <c r="L92" s="4">
        <f>IF('USt-Verprobung'!$D92="","",IF('USt-Verprobung'!$D92="Ausgangsrechnung","Umsatzsteuer","Vorsteuer"))</f>
        <v/>
      </c>
      <c r="M92" s="5" t="n"/>
      <c r="N92" s="4">
        <f>IF('USt-Verprobung'!$I92="","",IF(OR('USt-Verprobung'!$I92=0.19,'USt-Verprobung'!$I92=0.07),"Ja","Prüfen"))</f>
        <v/>
      </c>
      <c r="O92" s="4">
        <f>IF(OR('USt-Verprobung'!$H92="",'USt-Verprobung'!$I92="",'USt-Verprobung'!$J92=""),"",IF(AND('USt-Verprobung'!$H92&gt;=0,'USt-Verprobung'!$J92=ROUND('USt-Verprobung'!$H92*'USt-Verprobung'!$I92,2)),"OK","Prüfen"))</f>
        <v/>
      </c>
      <c r="P92" s="2" t="n"/>
    </row>
    <row r="93" ht="21" customHeight="1">
      <c r="A93" s="2" t="n"/>
      <c r="B93" s="3" t="n"/>
      <c r="C93" s="4">
        <f>IF('USt-Verprobung'!$B93="","",TEXT('USt-Verprobung'!$B93,"MM.JJJJ"))</f>
        <v/>
      </c>
      <c r="D93" s="5" t="n"/>
      <c r="E93" s="2" t="n"/>
      <c r="F93" s="2" t="n"/>
      <c r="G93" s="2" t="n"/>
      <c r="H93" s="6" t="n"/>
      <c r="I93" s="7" t="n"/>
      <c r="J93" s="8">
        <f>IF(OR('USt-Verprobung'!$H93="",'USt-Verprobung'!$I93=""),"",ROUND('USt-Verprobung'!$H93*'USt-Verprobung'!$I93,2))</f>
        <v/>
      </c>
      <c r="K93" s="8">
        <f>IF(OR('USt-Verprobung'!$H93="",'USt-Verprobung'!$J93=""),"",'USt-Verprobung'!$H93+'USt-Verprobung'!$J93)</f>
        <v/>
      </c>
      <c r="L93" s="4">
        <f>IF('USt-Verprobung'!$D93="","",IF('USt-Verprobung'!$D93="Ausgangsrechnung","Umsatzsteuer","Vorsteuer"))</f>
        <v/>
      </c>
      <c r="M93" s="5" t="n"/>
      <c r="N93" s="4">
        <f>IF('USt-Verprobung'!$I93="","",IF(OR('USt-Verprobung'!$I93=0.19,'USt-Verprobung'!$I93=0.07),"Ja","Prüfen"))</f>
        <v/>
      </c>
      <c r="O93" s="4">
        <f>IF(OR('USt-Verprobung'!$H93="",'USt-Verprobung'!$I93="",'USt-Verprobung'!$J93=""),"",IF(AND('USt-Verprobung'!$H93&gt;=0,'USt-Verprobung'!$J93=ROUND('USt-Verprobung'!$H93*'USt-Verprobung'!$I93,2)),"OK","Prüfen"))</f>
        <v/>
      </c>
      <c r="P93" s="2" t="n"/>
    </row>
    <row r="94" ht="21" customHeight="1">
      <c r="A94" s="2" t="n"/>
      <c r="B94" s="3" t="n"/>
      <c r="C94" s="4">
        <f>IF('USt-Verprobung'!$B94="","",TEXT('USt-Verprobung'!$B94,"MM.JJJJ"))</f>
        <v/>
      </c>
      <c r="D94" s="5" t="n"/>
      <c r="E94" s="2" t="n"/>
      <c r="F94" s="2" t="n"/>
      <c r="G94" s="2" t="n"/>
      <c r="H94" s="6" t="n"/>
      <c r="I94" s="7" t="n"/>
      <c r="J94" s="8">
        <f>IF(OR('USt-Verprobung'!$H94="",'USt-Verprobung'!$I94=""),"",ROUND('USt-Verprobung'!$H94*'USt-Verprobung'!$I94,2))</f>
        <v/>
      </c>
      <c r="K94" s="8">
        <f>IF(OR('USt-Verprobung'!$H94="",'USt-Verprobung'!$J94=""),"",'USt-Verprobung'!$H94+'USt-Verprobung'!$J94)</f>
        <v/>
      </c>
      <c r="L94" s="4">
        <f>IF('USt-Verprobung'!$D94="","",IF('USt-Verprobung'!$D94="Ausgangsrechnung","Umsatzsteuer","Vorsteuer"))</f>
        <v/>
      </c>
      <c r="M94" s="5" t="n"/>
      <c r="N94" s="4">
        <f>IF('USt-Verprobung'!$I94="","",IF(OR('USt-Verprobung'!$I94=0.19,'USt-Verprobung'!$I94=0.07),"Ja","Prüfen"))</f>
        <v/>
      </c>
      <c r="O94" s="4">
        <f>IF(OR('USt-Verprobung'!$H94="",'USt-Verprobung'!$I94="",'USt-Verprobung'!$J94=""),"",IF(AND('USt-Verprobung'!$H94&gt;=0,'USt-Verprobung'!$J94=ROUND('USt-Verprobung'!$H94*'USt-Verprobung'!$I94,2)),"OK","Prüfen"))</f>
        <v/>
      </c>
      <c r="P94" s="2" t="n"/>
    </row>
    <row r="95" ht="21" customHeight="1">
      <c r="A95" s="2" t="n"/>
      <c r="B95" s="3" t="n"/>
      <c r="C95" s="4">
        <f>IF('USt-Verprobung'!$B95="","",TEXT('USt-Verprobung'!$B95,"MM.JJJJ"))</f>
        <v/>
      </c>
      <c r="D95" s="5" t="n"/>
      <c r="E95" s="2" t="n"/>
      <c r="F95" s="2" t="n"/>
      <c r="G95" s="2" t="n"/>
      <c r="H95" s="6" t="n"/>
      <c r="I95" s="7" t="n"/>
      <c r="J95" s="8">
        <f>IF(OR('USt-Verprobung'!$H95="",'USt-Verprobung'!$I95=""),"",ROUND('USt-Verprobung'!$H95*'USt-Verprobung'!$I95,2))</f>
        <v/>
      </c>
      <c r="K95" s="8">
        <f>IF(OR('USt-Verprobung'!$H95="",'USt-Verprobung'!$J95=""),"",'USt-Verprobung'!$H95+'USt-Verprobung'!$J95)</f>
        <v/>
      </c>
      <c r="L95" s="4">
        <f>IF('USt-Verprobung'!$D95="","",IF('USt-Verprobung'!$D95="Ausgangsrechnung","Umsatzsteuer","Vorsteuer"))</f>
        <v/>
      </c>
      <c r="M95" s="5" t="n"/>
      <c r="N95" s="4">
        <f>IF('USt-Verprobung'!$I95="","",IF(OR('USt-Verprobung'!$I95=0.19,'USt-Verprobung'!$I95=0.07),"Ja","Prüfen"))</f>
        <v/>
      </c>
      <c r="O95" s="4">
        <f>IF(OR('USt-Verprobung'!$H95="",'USt-Verprobung'!$I95="",'USt-Verprobung'!$J95=""),"",IF(AND('USt-Verprobung'!$H95&gt;=0,'USt-Verprobung'!$J95=ROUND('USt-Verprobung'!$H95*'USt-Verprobung'!$I95,2)),"OK","Prüfen"))</f>
        <v/>
      </c>
      <c r="P95" s="2" t="n"/>
    </row>
    <row r="96" ht="21" customHeight="1">
      <c r="A96" s="2" t="n"/>
      <c r="B96" s="3" t="n"/>
      <c r="C96" s="4">
        <f>IF('USt-Verprobung'!$B96="","",TEXT('USt-Verprobung'!$B96,"MM.JJJJ"))</f>
        <v/>
      </c>
      <c r="D96" s="5" t="n"/>
      <c r="E96" s="2" t="n"/>
      <c r="F96" s="2" t="n"/>
      <c r="G96" s="2" t="n"/>
      <c r="H96" s="6" t="n"/>
      <c r="I96" s="7" t="n"/>
      <c r="J96" s="8">
        <f>IF(OR('USt-Verprobung'!$H96="",'USt-Verprobung'!$I96=""),"",ROUND('USt-Verprobung'!$H96*'USt-Verprobung'!$I96,2))</f>
        <v/>
      </c>
      <c r="K96" s="8">
        <f>IF(OR('USt-Verprobung'!$H96="",'USt-Verprobung'!$J96=""),"",'USt-Verprobung'!$H96+'USt-Verprobung'!$J96)</f>
        <v/>
      </c>
      <c r="L96" s="4">
        <f>IF('USt-Verprobung'!$D96="","",IF('USt-Verprobung'!$D96="Ausgangsrechnung","Umsatzsteuer","Vorsteuer"))</f>
        <v/>
      </c>
      <c r="M96" s="5" t="n"/>
      <c r="N96" s="4">
        <f>IF('USt-Verprobung'!$I96="","",IF(OR('USt-Verprobung'!$I96=0.19,'USt-Verprobung'!$I96=0.07),"Ja","Prüfen"))</f>
        <v/>
      </c>
      <c r="O96" s="4">
        <f>IF(OR('USt-Verprobung'!$H96="",'USt-Verprobung'!$I96="",'USt-Verprobung'!$J96=""),"",IF(AND('USt-Verprobung'!$H96&gt;=0,'USt-Verprobung'!$J96=ROUND('USt-Verprobung'!$H96*'USt-Verprobung'!$I96,2)),"OK","Prüfen"))</f>
        <v/>
      </c>
      <c r="P96" s="2" t="n"/>
    </row>
    <row r="97" ht="21" customHeight="1">
      <c r="A97" s="2" t="n"/>
      <c r="B97" s="3" t="n"/>
      <c r="C97" s="4">
        <f>IF('USt-Verprobung'!$B97="","",TEXT('USt-Verprobung'!$B97,"MM.JJJJ"))</f>
        <v/>
      </c>
      <c r="D97" s="5" t="n"/>
      <c r="E97" s="2" t="n"/>
      <c r="F97" s="2" t="n"/>
      <c r="G97" s="2" t="n"/>
      <c r="H97" s="6" t="n"/>
      <c r="I97" s="7" t="n"/>
      <c r="J97" s="8">
        <f>IF(OR('USt-Verprobung'!$H97="",'USt-Verprobung'!$I97=""),"",ROUND('USt-Verprobung'!$H97*'USt-Verprobung'!$I97,2))</f>
        <v/>
      </c>
      <c r="K97" s="8">
        <f>IF(OR('USt-Verprobung'!$H97="",'USt-Verprobung'!$J97=""),"",'USt-Verprobung'!$H97+'USt-Verprobung'!$J97)</f>
        <v/>
      </c>
      <c r="L97" s="4">
        <f>IF('USt-Verprobung'!$D97="","",IF('USt-Verprobung'!$D97="Ausgangsrechnung","Umsatzsteuer","Vorsteuer"))</f>
        <v/>
      </c>
      <c r="M97" s="5" t="n"/>
      <c r="N97" s="4">
        <f>IF('USt-Verprobung'!$I97="","",IF(OR('USt-Verprobung'!$I97=0.19,'USt-Verprobung'!$I97=0.07),"Ja","Prüfen"))</f>
        <v/>
      </c>
      <c r="O97" s="4">
        <f>IF(OR('USt-Verprobung'!$H97="",'USt-Verprobung'!$I97="",'USt-Verprobung'!$J97=""),"",IF(AND('USt-Verprobung'!$H97&gt;=0,'USt-Verprobung'!$J97=ROUND('USt-Verprobung'!$H97*'USt-Verprobung'!$I97,2)),"OK","Prüfen"))</f>
        <v/>
      </c>
      <c r="P97" s="2" t="n"/>
    </row>
    <row r="98" ht="21" customHeight="1">
      <c r="A98" s="2" t="n"/>
      <c r="B98" s="3" t="n"/>
      <c r="C98" s="4">
        <f>IF('USt-Verprobung'!$B98="","",TEXT('USt-Verprobung'!$B98,"MM.JJJJ"))</f>
        <v/>
      </c>
      <c r="D98" s="5" t="n"/>
      <c r="E98" s="2" t="n"/>
      <c r="F98" s="2" t="n"/>
      <c r="G98" s="2" t="n"/>
      <c r="H98" s="6" t="n"/>
      <c r="I98" s="7" t="n"/>
      <c r="J98" s="8">
        <f>IF(OR('USt-Verprobung'!$H98="",'USt-Verprobung'!$I98=""),"",ROUND('USt-Verprobung'!$H98*'USt-Verprobung'!$I98,2))</f>
        <v/>
      </c>
      <c r="K98" s="8">
        <f>IF(OR('USt-Verprobung'!$H98="",'USt-Verprobung'!$J98=""),"",'USt-Verprobung'!$H98+'USt-Verprobung'!$J98)</f>
        <v/>
      </c>
      <c r="L98" s="4">
        <f>IF('USt-Verprobung'!$D98="","",IF('USt-Verprobung'!$D98="Ausgangsrechnung","Umsatzsteuer","Vorsteuer"))</f>
        <v/>
      </c>
      <c r="M98" s="5" t="n"/>
      <c r="N98" s="4">
        <f>IF('USt-Verprobung'!$I98="","",IF(OR('USt-Verprobung'!$I98=0.19,'USt-Verprobung'!$I98=0.07),"Ja","Prüfen"))</f>
        <v/>
      </c>
      <c r="O98" s="4">
        <f>IF(OR('USt-Verprobung'!$H98="",'USt-Verprobung'!$I98="",'USt-Verprobung'!$J98=""),"",IF(AND('USt-Verprobung'!$H98&gt;=0,'USt-Verprobung'!$J98=ROUND('USt-Verprobung'!$H98*'USt-Verprobung'!$I98,2)),"OK","Prüfen"))</f>
        <v/>
      </c>
      <c r="P98" s="2" t="n"/>
    </row>
    <row r="99" ht="21" customHeight="1">
      <c r="A99" s="2" t="n"/>
      <c r="B99" s="3" t="n"/>
      <c r="C99" s="4">
        <f>IF('USt-Verprobung'!$B99="","",TEXT('USt-Verprobung'!$B99,"MM.JJJJ"))</f>
        <v/>
      </c>
      <c r="D99" s="5" t="n"/>
      <c r="E99" s="2" t="n"/>
      <c r="F99" s="2" t="n"/>
      <c r="G99" s="2" t="n"/>
      <c r="H99" s="6" t="n"/>
      <c r="I99" s="7" t="n"/>
      <c r="J99" s="8">
        <f>IF(OR('USt-Verprobung'!$H99="",'USt-Verprobung'!$I99=""),"",ROUND('USt-Verprobung'!$H99*'USt-Verprobung'!$I99,2))</f>
        <v/>
      </c>
      <c r="K99" s="8">
        <f>IF(OR('USt-Verprobung'!$H99="",'USt-Verprobung'!$J99=""),"",'USt-Verprobung'!$H99+'USt-Verprobung'!$J99)</f>
        <v/>
      </c>
      <c r="L99" s="4">
        <f>IF('USt-Verprobung'!$D99="","",IF('USt-Verprobung'!$D99="Ausgangsrechnung","Umsatzsteuer","Vorsteuer"))</f>
        <v/>
      </c>
      <c r="M99" s="5" t="n"/>
      <c r="N99" s="4">
        <f>IF('USt-Verprobung'!$I99="","",IF(OR('USt-Verprobung'!$I99=0.19,'USt-Verprobung'!$I99=0.07),"Ja","Prüfen"))</f>
        <v/>
      </c>
      <c r="O99" s="4">
        <f>IF(OR('USt-Verprobung'!$H99="",'USt-Verprobung'!$I99="",'USt-Verprobung'!$J99=""),"",IF(AND('USt-Verprobung'!$H99&gt;=0,'USt-Verprobung'!$J99=ROUND('USt-Verprobung'!$H99*'USt-Verprobung'!$I99,2)),"OK","Prüfen"))</f>
        <v/>
      </c>
      <c r="P99" s="2" t="n"/>
    </row>
    <row r="100" ht="21" customHeight="1">
      <c r="A100" s="2" t="n"/>
      <c r="B100" s="3" t="n"/>
      <c r="C100" s="4">
        <f>IF('USt-Verprobung'!$B100="","",TEXT('USt-Verprobung'!$B100,"MM.JJJJ"))</f>
        <v/>
      </c>
      <c r="D100" s="5" t="n"/>
      <c r="E100" s="2" t="n"/>
      <c r="F100" s="2" t="n"/>
      <c r="G100" s="2" t="n"/>
      <c r="H100" s="6" t="n"/>
      <c r="I100" s="7" t="n"/>
      <c r="J100" s="8">
        <f>IF(OR('USt-Verprobung'!$H100="",'USt-Verprobung'!$I100=""),"",ROUND('USt-Verprobung'!$H100*'USt-Verprobung'!$I100,2))</f>
        <v/>
      </c>
      <c r="K100" s="8">
        <f>IF(OR('USt-Verprobung'!$H100="",'USt-Verprobung'!$J100=""),"",'USt-Verprobung'!$H100+'USt-Verprobung'!$J100)</f>
        <v/>
      </c>
      <c r="L100" s="4">
        <f>IF('USt-Verprobung'!$D100="","",IF('USt-Verprobung'!$D100="Ausgangsrechnung","Umsatzsteuer","Vorsteuer"))</f>
        <v/>
      </c>
      <c r="M100" s="5" t="n"/>
      <c r="N100" s="4">
        <f>IF('USt-Verprobung'!$I100="","",IF(OR('USt-Verprobung'!$I100=0.19,'USt-Verprobung'!$I100=0.07),"Ja","Prüfen"))</f>
        <v/>
      </c>
      <c r="O100" s="4">
        <f>IF(OR('USt-Verprobung'!$H100="",'USt-Verprobung'!$I100="",'USt-Verprobung'!$J100=""),"",IF(AND('USt-Verprobung'!$H100&gt;=0,'USt-Verprobung'!$J100=ROUND('USt-Verprobung'!$H100*'USt-Verprobung'!$I100,2)),"OK","Prüfen"))</f>
        <v/>
      </c>
      <c r="P100" s="2" t="n"/>
    </row>
    <row r="101" ht="21" customHeight="1">
      <c r="A101" s="2" t="n"/>
      <c r="B101" s="3" t="n"/>
      <c r="C101" s="4">
        <f>IF('USt-Verprobung'!$B101="","",TEXT('USt-Verprobung'!$B101,"MM.JJJJ"))</f>
        <v/>
      </c>
      <c r="D101" s="5" t="n"/>
      <c r="E101" s="2" t="n"/>
      <c r="F101" s="2" t="n"/>
      <c r="G101" s="2" t="n"/>
      <c r="H101" s="6" t="n"/>
      <c r="I101" s="7" t="n"/>
      <c r="J101" s="8">
        <f>IF(OR('USt-Verprobung'!$H101="",'USt-Verprobung'!$I101=""),"",ROUND('USt-Verprobung'!$H101*'USt-Verprobung'!$I101,2))</f>
        <v/>
      </c>
      <c r="K101" s="8">
        <f>IF(OR('USt-Verprobung'!$H101="",'USt-Verprobung'!$J101=""),"",'USt-Verprobung'!$H101+'USt-Verprobung'!$J101)</f>
        <v/>
      </c>
      <c r="L101" s="4">
        <f>IF('USt-Verprobung'!$D101="","",IF('USt-Verprobung'!$D101="Ausgangsrechnung","Umsatzsteuer","Vorsteuer"))</f>
        <v/>
      </c>
      <c r="M101" s="5" t="n"/>
      <c r="N101" s="4">
        <f>IF('USt-Verprobung'!$I101="","",IF(OR('USt-Verprobung'!$I101=0.19,'USt-Verprobung'!$I101=0.07),"Ja","Prüfen"))</f>
        <v/>
      </c>
      <c r="O101" s="4">
        <f>IF(OR('USt-Verprobung'!$H101="",'USt-Verprobung'!$I101="",'USt-Verprobung'!$J101=""),"",IF(AND('USt-Verprobung'!$H101&gt;=0,'USt-Verprobung'!$J101=ROUND('USt-Verprobung'!$H101*'USt-Verprobung'!$I101,2)),"OK","Prüfen"))</f>
        <v/>
      </c>
      <c r="P101" s="2" t="n"/>
    </row>
  </sheetData>
  <autoFilter ref="A1:P101"/>
  <conditionalFormatting sqref="O2:O101">
    <cfRule type="expression" priority="1" dxfId="0" stopIfTrue="1">
      <formula>O2="OK"</formula>
    </cfRule>
    <cfRule type="expression" priority="2" dxfId="1" stopIfTrue="1">
      <formula>O2="Prüfen"</formula>
    </cfRule>
  </conditionalFormatting>
  <conditionalFormatting sqref="M2:M101">
    <cfRule type="expression" priority="3" dxfId="1" stopIfTrue="1">
      <formula>M2="Offen"</formula>
    </cfRule>
  </conditionalFormatting>
  <dataValidations count="5">
    <dataValidation sqref="D2:D101" showErrorMessage="1" showInputMessage="1" allowBlank="1" errorTitle="Ungültige Belegart" error="Bitte Ausgangsrechnung oder Eingangsrechnung auswählen." type="list">
      <formula1>"Ausgangsrechnung,Eingangsrechnung"</formula1>
    </dataValidation>
    <dataValidation sqref="I2:I101" showErrorMessage="1" showInputMessage="1" allowBlank="1" errorTitle="Ungültiger USt-Satz" error="Bitte 19 %, 7 % oder 0 % auswählen." type="list">
      <formula1>"19%,7%,0%"</formula1>
    </dataValidation>
    <dataValidation sqref="M2:M101" showErrorMessage="1" showInputMessage="1" allowBlank="1" errorTitle="Ungültiger Zahlungsstatus" error="Bitte Bezahlt oder Offen auswählen." type="list">
      <formula1>"Bezahlt,Offen"</formula1>
    </dataValidation>
    <dataValidation sqref="N2:N101" showErrorMessage="1" showInputMessage="1" allowBlank="1" errorTitle="Ungültige UStVA-Relevanz" error="Bitte Ja, Nein oder Prüfen auswählen." type="list">
      <formula1>"Ja,Nein,Prüfen"</formula1>
    </dataValidation>
    <dataValidation sqref="H2:H101" showErrorMessage="1" showInputMessage="1" allowBlank="1" errorTitle="Ungültiger Betrag" error="Bitte einen positiven Nettobetrag oder 0 eingeben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8" customWidth="1" min="4" max="4"/>
    <col width="4" customWidth="1" min="5" max="5"/>
    <col width="24" customWidth="1" min="6" max="6"/>
    <col width="20" customWidth="1" min="7" max="7"/>
    <col width="26" customWidth="1" min="8" max="8"/>
    <col width="4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 ht="28" customHeight="1">
      <c r="A1" s="9" t="inlineStr">
        <is>
          <t>Dashboard Umsatzsteuerverprobung</t>
        </is>
      </c>
    </row>
    <row r="3">
      <c r="A3" s="1" t="inlineStr">
        <is>
          <t>Kennzahl</t>
        </is>
      </c>
      <c r="B3" s="1" t="inlineStr">
        <is>
          <t>Wert</t>
        </is>
      </c>
    </row>
    <row r="4">
      <c r="A4" s="10" t="inlineStr">
        <is>
          <t>Summe Netto Ausgangsrechnungen</t>
        </is>
      </c>
      <c r="B4" s="11">
        <f>SUMIF('USt-Verprobung'!$D$2:$D$101,"Ausgangsrechnung",'USt-Verprobung'!$H$2:$H$101)</f>
        <v/>
      </c>
    </row>
    <row r="5">
      <c r="A5" s="12" t="inlineStr">
        <is>
          <t>Umsatzsteuer 19 %</t>
        </is>
      </c>
      <c r="B5" s="11">
        <f>SUMIFS('USt-Verprobung'!$J$2:$J$101,'USt-Verprobung'!$D$2:$D$101,"Ausgangsrechnung",'USt-Verprobung'!$I$2:$I$101,0.19)</f>
        <v/>
      </c>
    </row>
    <row r="6">
      <c r="A6" s="10" t="inlineStr">
        <is>
          <t>Umsatzsteuer 7 %</t>
        </is>
      </c>
      <c r="B6" s="11">
        <f>SUMIFS('USt-Verprobung'!$J$2:$J$101,'USt-Verprobung'!$D$2:$D$101,"Ausgangsrechnung",'USt-Verprobung'!$I$2:$I$101,0.07)</f>
        <v/>
      </c>
    </row>
    <row r="7">
      <c r="A7" s="12" t="inlineStr">
        <is>
          <t>Umsatzsteuer gesamt</t>
        </is>
      </c>
      <c r="B7" s="11">
        <f>SUM('Dashboard'!$B$5:$B$6)</f>
        <v/>
      </c>
    </row>
    <row r="8">
      <c r="A8" s="10" t="inlineStr">
        <is>
          <t>Summe Vorsteuer</t>
        </is>
      </c>
      <c r="B8" s="11">
        <f>SUMIF('USt-Verprobung'!$D$2:$D$101,"Eingangsrechnung",'USt-Verprobung'!$J$2:$J$101)</f>
        <v/>
      </c>
    </row>
    <row r="9">
      <c r="A9" s="12" t="inlineStr">
        <is>
          <t>Vorläufige Zahllast</t>
        </is>
      </c>
      <c r="B9" s="11">
        <f>IFERROR('Dashboard'!$B$7-'Dashboard'!$B$8,0)</f>
        <v/>
      </c>
    </row>
    <row r="10">
      <c r="A10" s="10" t="inlineStr">
        <is>
          <t>Anzahl Belege</t>
        </is>
      </c>
      <c r="B10" s="13">
        <f>COUNTIF('USt-Verprobung'!$A$2:$A$101,"&lt;&gt;")</f>
        <v/>
      </c>
    </row>
    <row r="11">
      <c r="A11" s="12" t="inlineStr">
        <is>
          <t>Anzahl Prüffälle</t>
        </is>
      </c>
      <c r="B11" s="13">
        <f>COUNTIF('USt-Verprobung'!$O$2:$O$101,"Prüfen")</f>
        <v/>
      </c>
    </row>
    <row r="12">
      <c r="A12" s="10" t="inlineStr">
        <is>
          <t>Offene Belege</t>
        </is>
      </c>
      <c r="B12" s="13">
        <f>COUNTIF('USt-Verprobung'!$M$2:$M$101,"Offen")</f>
        <v/>
      </c>
    </row>
    <row r="13">
      <c r="A13" s="12" t="inlineStr">
        <is>
          <t>Durchschnittlicher Netto-Belegwert</t>
        </is>
      </c>
      <c r="B13" s="11">
        <f>IFERROR(AVERAGE('USt-Verprobung'!$H$2:$H$101),0)</f>
        <v/>
      </c>
    </row>
    <row r="14">
      <c r="A14" s="10" t="inlineStr">
        <is>
          <t>Summe Nettoentgelt gesamt</t>
        </is>
      </c>
      <c r="B14" s="11">
        <f>SUM('USt-Verprobung'!$H$2:$H$101)</f>
        <v/>
      </c>
    </row>
    <row r="16">
      <c r="A16" s="14" t="inlineStr">
        <is>
          <t>Monatliche Übersicht 2026</t>
        </is>
      </c>
      <c r="F16" s="14" t="inlineStr">
        <is>
          <t>Belegarten</t>
        </is>
      </c>
    </row>
    <row r="17">
      <c r="A17" s="1" t="inlineStr">
        <is>
          <t>Monat</t>
        </is>
      </c>
      <c r="B17" s="1" t="inlineStr">
        <is>
          <t>Umsatzsteuer</t>
        </is>
      </c>
      <c r="C17" s="1" t="inlineStr">
        <is>
          <t>Vorsteuer</t>
        </is>
      </c>
      <c r="D17" s="1" t="inlineStr">
        <is>
          <t>Zahllast</t>
        </is>
      </c>
      <c r="F17" s="1" t="inlineStr">
        <is>
          <t>Belegart</t>
        </is>
      </c>
      <c r="G17" s="1" t="inlineStr">
        <is>
          <t>Anzahl Belege</t>
        </is>
      </c>
    </row>
    <row r="18">
      <c r="A18" s="15" t="inlineStr">
        <is>
          <t>01.2026</t>
        </is>
      </c>
      <c r="B18" s="16">
        <f>IFERROR(SUMIFS('USt-Verprobung'!$J$2:$J$101,'USt-Verprobung'!$C$2:$C$101,'Dashboard'!$A18,'USt-Verprobung'!$D$2:$D$101,"Ausgangsrechnung"),0)</f>
        <v/>
      </c>
      <c r="C18" s="16">
        <f>IFERROR(SUMIFS('USt-Verprobung'!$J$2:$J$101,'USt-Verprobung'!$C$2:$C$101,'Dashboard'!$A18,'USt-Verprobung'!$D$2:$D$101,"Eingangsrechnung"),0)</f>
        <v/>
      </c>
      <c r="D18" s="16">
        <f>IFERROR('Dashboard'!$B18-'Dashboard'!$C18,0)</f>
        <v/>
      </c>
      <c r="F18" s="15" t="inlineStr">
        <is>
          <t>Ausgangsrechnung</t>
        </is>
      </c>
      <c r="G18" s="15">
        <f>COUNTIF('USt-Verprobung'!$D$2:$D$101,"Ausgangsrechnung")</f>
        <v/>
      </c>
    </row>
    <row r="19">
      <c r="A19" s="17" t="inlineStr">
        <is>
          <t>02.2026</t>
        </is>
      </c>
      <c r="B19" s="18">
        <f>IFERROR(SUMIFS('USt-Verprobung'!$J$2:$J$101,'USt-Verprobung'!$C$2:$C$101,'Dashboard'!$A19,'USt-Verprobung'!$D$2:$D$101,"Ausgangsrechnung"),0)</f>
        <v/>
      </c>
      <c r="C19" s="18">
        <f>IFERROR(SUMIFS('USt-Verprobung'!$J$2:$J$101,'USt-Verprobung'!$C$2:$C$101,'Dashboard'!$A19,'USt-Verprobung'!$D$2:$D$101,"Eingangsrechnung"),0)</f>
        <v/>
      </c>
      <c r="D19" s="18">
        <f>IFERROR('Dashboard'!$B19-'Dashboard'!$C19,0)</f>
        <v/>
      </c>
      <c r="F19" s="17" t="inlineStr">
        <is>
          <t>Eingangsrechnung</t>
        </is>
      </c>
      <c r="G19" s="17">
        <f>COUNTIF('USt-Verprobung'!$D$2:$D$101,"Eingangsrechnung")</f>
        <v/>
      </c>
    </row>
    <row r="20">
      <c r="A20" s="15" t="inlineStr">
        <is>
          <t>03.2026</t>
        </is>
      </c>
      <c r="B20" s="16">
        <f>IFERROR(SUMIFS('USt-Verprobung'!$J$2:$J$101,'USt-Verprobung'!$C$2:$C$101,'Dashboard'!$A20,'USt-Verprobung'!$D$2:$D$101,"Ausgangsrechnung"),0)</f>
        <v/>
      </c>
      <c r="C20" s="16">
        <f>IFERROR(SUMIFS('USt-Verprobung'!$J$2:$J$101,'USt-Verprobung'!$C$2:$C$101,'Dashboard'!$A20,'USt-Verprobung'!$D$2:$D$101,"Eingangsrechnung"),0)</f>
        <v/>
      </c>
      <c r="D20" s="16">
        <f>IFERROR('Dashboard'!$B20-'Dashboard'!$C20,0)</f>
        <v/>
      </c>
    </row>
    <row r="22">
      <c r="F22" s="14" t="inlineStr">
        <is>
          <t>Nettoentgelt nach USt-Satz</t>
        </is>
      </c>
    </row>
    <row r="23">
      <c r="F23" s="1" t="inlineStr">
        <is>
          <t>USt-Satz</t>
        </is>
      </c>
      <c r="G23" s="1" t="inlineStr">
        <is>
          <t>Nettoentgelt</t>
        </is>
      </c>
      <c r="H23" s="1" t="inlineStr">
        <is>
          <t>Kategorie</t>
        </is>
      </c>
    </row>
    <row r="24">
      <c r="F24" s="19" t="n">
        <v>0.19</v>
      </c>
      <c r="G24" s="16">
        <f>SUMIF('USt-Verprobung'!$I$2:$I$101,'Dashboard'!$F24,'USt-Verprobung'!$H$2:$H$101)</f>
        <v/>
      </c>
      <c r="H24" s="15" t="inlineStr">
        <is>
          <t>Regelsteuersatz</t>
        </is>
      </c>
    </row>
    <row r="25">
      <c r="F25" s="20" t="n">
        <v>0.07000000000000001</v>
      </c>
      <c r="G25" s="18">
        <f>SUMIF('USt-Verprobung'!$I$2:$I$101,'Dashboard'!$F25,'USt-Verprobung'!$H$2:$H$101)</f>
        <v/>
      </c>
      <c r="H25" s="17" t="inlineStr">
        <is>
          <t>Ermäßigter Steuersatz</t>
        </is>
      </c>
    </row>
    <row r="27">
      <c r="F27" s="21" t="inlineStr">
        <is>
          <t>Kategorie mit höchstem Nettoentgelt</t>
        </is>
      </c>
      <c r="G27" s="21">
        <f>IFERROR(VLOOKUP(MAX('Dashboard'!$G$24:$G$25),'Dashboard'!$G$24:$H$25,2,0),"")</f>
        <v/>
      </c>
    </row>
  </sheetData>
  <mergeCells count="1">
    <mergeCell ref="A1:H1"/>
  </mergeCells>
  <conditionalFormatting sqref="B9">
    <cfRule type="expression" priority="1" dxfId="0" stopIfTrue="1">
      <formula>B9&gt;0</formula>
    </cfRule>
    <cfRule type="expression" priority="2" dxfId="1" stopIfTrue="1">
      <formula>B9&lt;0</formula>
    </cfRule>
  </conditionalFormatting>
  <conditionalFormatting sqref="B11:B12">
    <cfRule type="expression" priority="3" dxfId="1" stopIfTrue="1">
      <formula>B11&gt;0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9" t="inlineStr">
        <is>
          <t>Anleitung zur Umsatzsteuerverprobung</t>
        </is>
      </c>
    </row>
    <row r="3">
      <c r="A3" s="1" t="inlineStr">
        <is>
          <t>Bereich</t>
        </is>
      </c>
      <c r="B3" s="1" t="inlineStr">
        <is>
          <t>Hinweis</t>
        </is>
      </c>
    </row>
    <row r="4" ht="28" customHeight="1">
      <c r="A4" s="15" t="inlineStr">
        <is>
          <t>Zweck</t>
        </is>
      </c>
      <c r="B4" s="22" t="inlineStr">
        <is>
          <t>Die Arbeitsmappe dient der monatlichen Verprobung von Umsatzsteuer, Vorsteuer und vorläufiger Zahllast anhand von Buchungs- und Belegdaten.</t>
        </is>
      </c>
    </row>
    <row r="5" ht="28" customHeight="1">
      <c r="A5" s="17" t="inlineStr">
        <is>
          <t>1. Eingabe</t>
        </is>
      </c>
      <c r="B5" s="23" t="inlineStr">
        <is>
          <t>Gelbe Zellen im Blatt USt-Verprobung befüllen. Jede Zeile entspricht einem Ausgangs- oder Eingangsbeleg.</t>
        </is>
      </c>
    </row>
    <row r="6" ht="28" customHeight="1">
      <c r="A6" s="15" t="inlineStr">
        <is>
          <t>2. Auswahl</t>
        </is>
      </c>
      <c r="B6" s="22" t="inlineStr">
        <is>
          <t>Belegart, USt-Satz und Zahlungsstatus korrekt auswählen. Die UStVA-Relevanz wird anhand des Steuersatzes automatisch vorgeschlagen.</t>
        </is>
      </c>
    </row>
    <row r="7" ht="28" customHeight="1">
      <c r="A7" s="17" t="inlineStr">
        <is>
          <t>3. Kontrolle</t>
        </is>
      </c>
      <c r="B7" s="23" t="inlineStr">
        <is>
          <t>Prüfergebnis, offene Belege und mögliche Prüffälle kontrollieren. Rote Markierungen erfordern eine fachliche Prüfung.</t>
        </is>
      </c>
    </row>
    <row r="8" ht="28" customHeight="1">
      <c r="A8" s="15" t="inlineStr">
        <is>
          <t>4. Abgleich</t>
        </is>
      </c>
      <c r="B8" s="22" t="inlineStr">
        <is>
          <t>Das Dashboard mit Buchhaltung, DATEV-Auswertung oder UStVA-Zusammenstellung abgleichen.</t>
        </is>
      </c>
    </row>
    <row r="9" ht="36" customHeight="1">
      <c r="A9" s="17" t="inlineStr">
        <is>
          <t>5. Dokumentation</t>
        </is>
      </c>
      <c r="B9" s="23" t="inlineStr">
        <is>
          <t>Abweichungen in der Spalte Bemerkung dokumentieren und vor der Übermittlung über ELSTER prüfen.</t>
        </is>
      </c>
    </row>
    <row r="10" ht="36" customHeight="1">
      <c r="A10" s="15" t="inlineStr">
        <is>
          <t>6. Sonderfälle</t>
        </is>
      </c>
      <c r="B10" s="22" t="inlineStr">
        <is>
          <t>Bei Kleinunternehmerregelung nach § 19 UStG, innergemeinschaftlichen Umsätzen, Reverse-Charge-Fällen oder steuerfreien Umsätzen zusätzliche steuerliche Prüfung vornehmen.</t>
        </is>
      </c>
    </row>
    <row r="11" ht="28" customHeight="1">
      <c r="A11" s="17" t="inlineStr">
        <is>
          <t>Hinweis</t>
        </is>
      </c>
      <c r="B11" s="23" t="inlineStr">
        <is>
          <t>Die Arbeitsmappe ersetzt keine steuerliche Beratung. Variable rechtliche Anforderungen und steuerliche Sonderfälle sind individuell zu beurteilen.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2026-09-08T20:21:39Z</dcterms:created>
  <dcterms:modified xmlns:dcterms="http://purl.org/dc/terms/" xmlns:xsi="http://www.w3.org/2001/XMLSchema-instance" xsi:type="dcterms:W3CDTF">2026-09-08T20:21:39Z</dcterms:modified>
</cp:coreProperties>
</file>