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Tarife" sheetId="2" state="visible" r:id="rId2"/>
    <sheet xmlns:r="http://schemas.openxmlformats.org/officeDocument/2006/relationships" name="Verbrauchsdaten" sheetId="3" state="visible" r:id="rId3"/>
    <sheet xmlns:r="http://schemas.openxmlformats.org/officeDocument/2006/relationships" name="Auswertung" sheetId="4" state="visible" r:id="rId4"/>
  </sheets>
  <definedNames>
    <definedName name="_xlnm._FilterDatabase" localSheetId="1" hidden="1">'Tarife'!$A$1:$F$101</definedName>
    <definedName name="_xlnm._FilterDatabase" localSheetId="2" hidden="1">'Verbrauchsdaten'!$A$1:$Q$101</definedName>
    <definedName name="_xlnm._FilterDatabase" localSheetId="3" hidden="1">'Auswertung'!$A$11:$E$23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6">
    <numFmt numFmtId="164" formatCode="0,0000 &quot;€&quot;"/>
    <numFmt numFmtId="165" formatCode="#.##0,00 &quot;€&quot;"/>
    <numFmt numFmtId="166" formatCode="0,0%"/>
    <numFmt numFmtId="167" formatCode="yyyy-mm-dd"/>
    <numFmt numFmtId="168" formatCode="DD.MM.YYYY"/>
    <numFmt numFmtId="169" formatCode="#.##0 &quot;kWh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E3A47"/>
      <sz val="11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D4A017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168" fontId="3" fillId="7" borderId="1" applyAlignment="1" pivotButton="0" quotePrefix="0" xfId="0">
      <alignment horizontal="right" vertical="center"/>
    </xf>
    <xf numFmtId="169" fontId="3" fillId="7" borderId="1" applyAlignment="1" pivotButton="0" quotePrefix="0" xfId="0">
      <alignment horizontal="right" vertical="center"/>
    </xf>
    <xf numFmtId="169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Monatsverbrauch in kWh</a:t>
            </a:r>
          </a:p>
        </rich>
      </tx>
    </title>
    <plotArea>
      <lineChart>
        <grouping val="standard"/>
        <ser>
          <idx val="0"/>
          <order val="0"/>
          <tx>
            <strRef>
              <f>'Auswertung'!B11</f>
            </strRef>
          </tx>
          <spPr>
            <a:ln xmlns:a="http://schemas.openxmlformats.org/drawingml/2006/main" w="24000">
              <a:solidFill>
                <a:srgbClr val="2E3A47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'Auswertung'!$A$12:$A$23</f>
            </numRef>
          </cat>
          <val>
            <numRef>
              <f>'Auswertung'!$B$12:$B$23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Bruttokosten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'Auswertung'!C11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'Auswertung'!$A$12:$A$23</f>
            </numRef>
          </cat>
          <val>
            <numRef>
              <f>'Auswertung'!$C$12:$C$23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rifeTabelle" displayName="TarifeTabelle" ref="A1:F101" headerRowCount="1">
  <autoFilter ref="A1:F101"/>
  <tableColumns count="6">
    <tableColumn id="1" name="Tarif-ID"/>
    <tableColumn id="2" name="Tarifname"/>
    <tableColumn id="3" name="Anbieter"/>
    <tableColumn id="4" name="Arbeitspreis netto/kWh"/>
    <tableColumn id="5" name="Grundpreis netto/Jahr"/>
    <tableColumn id="6" name="USt.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VerbrauchTabelle" displayName="VerbrauchTabelle" ref="A1:Q101" headerRowCount="1">
  <autoFilter ref="A1:Q101"/>
  <tableColumns count="17">
    <tableColumn id="1" name="Datensatz-ID"/>
    <tableColumn id="2" name="Kunde/Verantwortliche Person"/>
    <tableColumn id="3" name="Standort"/>
    <tableColumn id="4" name="Tarif-ID"/>
    <tableColumn id="5" name="Ablesedatum"/>
    <tableColumn id="6" name="Monat"/>
    <tableColumn id="7" name="Zählerstand vorher (kWh)"/>
    <tableColumn id="8" name="Zählerstand aktuell (kWh)"/>
    <tableColumn id="9" name="Verbrauch (kWh)"/>
    <tableColumn id="10" name="Arbeitspreis netto/kWh"/>
    <tableColumn id="11" name="Arbeitspreis netto"/>
    <tableColumn id="12" name="Grundpreis netto anteilig"/>
    <tableColumn id="13" name="Netto gesamt"/>
    <tableColumn id="14" name="USt."/>
    <tableColumn id="15" name="Brutto gesamt"/>
    <tableColumn id="16" name="Status"/>
    <tableColumn id="17" name="Verbrauchsanteil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Verbrauchsrechner Excel – Anleitung</t>
        </is>
      </c>
    </row>
    <row r="3">
      <c r="A3" s="2" t="inlineStr">
        <is>
          <t>Schritt</t>
        </is>
      </c>
      <c r="B3" s="2" t="inlineStr">
        <is>
          <t>Beschreibung</t>
        </is>
      </c>
    </row>
    <row r="4">
      <c r="A4" s="3" t="inlineStr">
        <is>
          <t>1</t>
        </is>
      </c>
      <c r="B4" s="3" t="inlineStr">
        <is>
          <t>Tarife im Blatt „Tarife“ prüfen oder anpassen.</t>
        </is>
      </c>
    </row>
    <row r="5">
      <c r="A5" s="4" t="inlineStr">
        <is>
          <t>2</t>
        </is>
      </c>
      <c r="B5" s="4" t="inlineStr">
        <is>
          <t>Zählerstände und Verbrauchsdaten im Blatt „Verbrauchsdaten“ erfassen.</t>
        </is>
      </c>
    </row>
    <row r="6">
      <c r="A6" s="3" t="inlineStr">
        <is>
          <t>3</t>
        </is>
      </c>
      <c r="B6" s="3" t="inlineStr">
        <is>
          <t>Die automatische Kosten- und Monatsauswertung im Blatt „Auswertung“ verwenden.</t>
        </is>
      </c>
    </row>
    <row r="7">
      <c r="A7" s="4" t="inlineStr">
        <is>
          <t>4</t>
        </is>
      </c>
      <c r="B7" s="4" t="inlineStr">
        <is>
          <t>Gelb markierte Zellen sind Eingabefelder.</t>
        </is>
      </c>
    </row>
    <row r="8">
      <c r="A8" s="3" t="inlineStr">
        <is>
          <t>5</t>
        </is>
      </c>
      <c r="B8" s="3" t="inlineStr">
        <is>
          <t>Verbrauchswerte werden in kWh erfasst; Beispielkosten werden mit 19 % USt. berechnet.</t>
        </is>
      </c>
    </row>
    <row r="10" ht="36" customHeight="1">
      <c r="A10" s="5" t="inlineStr">
        <is>
          <t>Hinweis</t>
        </is>
      </c>
      <c r="B10" s="6" t="inlineStr">
        <is>
          <t>Werte dienen als Planungs- und Kontrollhilfe und ersetzen keine Rechnung des Energieversorgers.</t>
        </is>
      </c>
    </row>
    <row r="12">
      <c r="A12" s="5" t="inlineStr">
        <is>
          <t>Eingabefelder</t>
        </is>
      </c>
      <c r="B12" s="7" t="inlineStr">
        <is>
          <t>Hellgelb markierte Zellen können angepasst oder ergänzt werden.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0" customWidth="1" min="3" max="3"/>
    <col width="23" customWidth="1" min="4" max="4"/>
    <col width="23" customWidth="1" min="5" max="5"/>
    <col width="12" customWidth="1" min="6" max="6"/>
  </cols>
  <sheetData>
    <row r="1" ht="30" customHeight="1">
      <c r="A1" s="8" t="inlineStr">
        <is>
          <t>Tarif-ID</t>
        </is>
      </c>
      <c r="B1" s="8" t="inlineStr">
        <is>
          <t>Tarifname</t>
        </is>
      </c>
      <c r="C1" s="8" t="inlineStr">
        <is>
          <t>Anbieter</t>
        </is>
      </c>
      <c r="D1" s="8" t="inlineStr">
        <is>
          <t>Arbeitspreis netto/kWh</t>
        </is>
      </c>
      <c r="E1" s="8" t="inlineStr">
        <is>
          <t>Grundpreis netto/Jahr</t>
        </is>
      </c>
      <c r="F1" s="8" t="inlineStr">
        <is>
          <t>USt.</t>
        </is>
      </c>
    </row>
    <row r="2">
      <c r="A2" s="9" t="inlineStr">
        <is>
          <t>T001</t>
        </is>
      </c>
      <c r="B2" s="9" t="inlineStr">
        <is>
          <t>Standard Strom</t>
        </is>
      </c>
      <c r="C2" s="9" t="inlineStr">
        <is>
          <t>Energieversorgung Berlin</t>
        </is>
      </c>
      <c r="D2" s="10" t="n">
        <v>0.28</v>
      </c>
      <c r="E2" s="11" t="n">
        <v>144</v>
      </c>
      <c r="F2" s="12" t="n">
        <v>0.19</v>
      </c>
    </row>
    <row r="3">
      <c r="A3" s="9" t="inlineStr">
        <is>
          <t>T002</t>
        </is>
      </c>
      <c r="B3" s="9" t="inlineStr">
        <is>
          <t>Ökostrom Komfort</t>
        </is>
      </c>
      <c r="C3" s="9" t="inlineStr">
        <is>
          <t>Stadtwerke München</t>
        </is>
      </c>
      <c r="D3" s="10" t="n">
        <v>0.295</v>
      </c>
      <c r="E3" s="11" t="n">
        <v>156</v>
      </c>
      <c r="F3" s="12" t="n">
        <v>0.19</v>
      </c>
    </row>
    <row r="4">
      <c r="A4" s="9" t="inlineStr">
        <is>
          <t>T003</t>
        </is>
      </c>
      <c r="B4" s="9" t="inlineStr">
        <is>
          <t>Gewerbestrom Basis</t>
        </is>
      </c>
      <c r="C4" s="9" t="inlineStr">
        <is>
          <t>RheinEnergie Köln</t>
        </is>
      </c>
      <c r="D4" s="10" t="n">
        <v>0.265</v>
      </c>
      <c r="E4" s="11" t="n">
        <v>180</v>
      </c>
      <c r="F4" s="12" t="n">
        <v>0.19</v>
      </c>
    </row>
    <row r="5">
      <c r="A5" s="9" t="inlineStr"/>
      <c r="B5" s="9" t="inlineStr"/>
      <c r="C5" s="9" t="inlineStr"/>
      <c r="D5" s="10" t="inlineStr"/>
      <c r="E5" s="11" t="inlineStr"/>
      <c r="F5" s="12" t="inlineStr"/>
    </row>
    <row r="6">
      <c r="A6" s="9" t="inlineStr"/>
      <c r="B6" s="9" t="inlineStr"/>
      <c r="C6" s="9" t="inlineStr"/>
      <c r="D6" s="10" t="inlineStr"/>
      <c r="E6" s="11" t="inlineStr"/>
      <c r="F6" s="12" t="inlineStr"/>
    </row>
    <row r="7">
      <c r="A7" s="9" t="inlineStr"/>
      <c r="B7" s="9" t="inlineStr"/>
      <c r="C7" s="9" t="inlineStr"/>
      <c r="D7" s="10" t="inlineStr"/>
      <c r="E7" s="11" t="inlineStr"/>
      <c r="F7" s="12" t="inlineStr"/>
    </row>
    <row r="8">
      <c r="A8" s="9" t="inlineStr"/>
      <c r="B8" s="9" t="inlineStr"/>
      <c r="C8" s="9" t="inlineStr"/>
      <c r="D8" s="10" t="inlineStr"/>
      <c r="E8" s="11" t="inlineStr"/>
      <c r="F8" s="12" t="inlineStr"/>
    </row>
    <row r="9">
      <c r="A9" s="9" t="inlineStr"/>
      <c r="B9" s="9" t="inlineStr"/>
      <c r="C9" s="9" t="inlineStr"/>
      <c r="D9" s="10" t="inlineStr"/>
      <c r="E9" s="11" t="inlineStr"/>
      <c r="F9" s="12" t="inlineStr"/>
    </row>
    <row r="10">
      <c r="A10" s="9" t="inlineStr"/>
      <c r="B10" s="9" t="inlineStr"/>
      <c r="C10" s="9" t="inlineStr"/>
      <c r="D10" s="10" t="inlineStr"/>
      <c r="E10" s="11" t="inlineStr"/>
      <c r="F10" s="12" t="inlineStr"/>
    </row>
    <row r="11">
      <c r="A11" s="9" t="inlineStr"/>
      <c r="B11" s="9" t="inlineStr"/>
      <c r="C11" s="9" t="inlineStr"/>
      <c r="D11" s="10" t="inlineStr"/>
      <c r="E11" s="11" t="inlineStr"/>
      <c r="F11" s="12" t="inlineStr"/>
    </row>
    <row r="12">
      <c r="A12" s="9" t="inlineStr"/>
      <c r="B12" s="9" t="inlineStr"/>
      <c r="C12" s="9" t="inlineStr"/>
      <c r="D12" s="10" t="inlineStr"/>
      <c r="E12" s="11" t="inlineStr"/>
      <c r="F12" s="12" t="inlineStr"/>
    </row>
    <row r="13">
      <c r="A13" s="9" t="inlineStr"/>
      <c r="B13" s="9" t="inlineStr"/>
      <c r="C13" s="9" t="inlineStr"/>
      <c r="D13" s="10" t="inlineStr"/>
      <c r="E13" s="11" t="inlineStr"/>
      <c r="F13" s="12" t="inlineStr"/>
    </row>
    <row r="14">
      <c r="A14" s="9" t="inlineStr"/>
      <c r="B14" s="9" t="inlineStr"/>
      <c r="C14" s="9" t="inlineStr"/>
      <c r="D14" s="10" t="inlineStr"/>
      <c r="E14" s="11" t="inlineStr"/>
      <c r="F14" s="12" t="inlineStr"/>
    </row>
    <row r="15">
      <c r="A15" s="9" t="inlineStr"/>
      <c r="B15" s="9" t="inlineStr"/>
      <c r="C15" s="9" t="inlineStr"/>
      <c r="D15" s="10" t="inlineStr"/>
      <c r="E15" s="11" t="inlineStr"/>
      <c r="F15" s="12" t="inlineStr"/>
    </row>
    <row r="16">
      <c r="A16" s="9" t="inlineStr"/>
      <c r="B16" s="9" t="inlineStr"/>
      <c r="C16" s="9" t="inlineStr"/>
      <c r="D16" s="10" t="inlineStr"/>
      <c r="E16" s="11" t="inlineStr"/>
      <c r="F16" s="12" t="inlineStr"/>
    </row>
    <row r="17">
      <c r="A17" s="9" t="inlineStr"/>
      <c r="B17" s="9" t="inlineStr"/>
      <c r="C17" s="9" t="inlineStr"/>
      <c r="D17" s="10" t="inlineStr"/>
      <c r="E17" s="11" t="inlineStr"/>
      <c r="F17" s="12" t="inlineStr"/>
    </row>
    <row r="18">
      <c r="A18" s="9" t="inlineStr"/>
      <c r="B18" s="9" t="inlineStr"/>
      <c r="C18" s="9" t="inlineStr"/>
      <c r="D18" s="10" t="inlineStr"/>
      <c r="E18" s="11" t="inlineStr"/>
      <c r="F18" s="12" t="inlineStr"/>
    </row>
    <row r="19">
      <c r="A19" s="9" t="inlineStr"/>
      <c r="B19" s="9" t="inlineStr"/>
      <c r="C19" s="9" t="inlineStr"/>
      <c r="D19" s="10" t="inlineStr"/>
      <c r="E19" s="11" t="inlineStr"/>
      <c r="F19" s="12" t="inlineStr"/>
    </row>
    <row r="20">
      <c r="A20" s="9" t="inlineStr"/>
      <c r="B20" s="9" t="inlineStr"/>
      <c r="C20" s="9" t="inlineStr"/>
      <c r="D20" s="10" t="inlineStr"/>
      <c r="E20" s="11" t="inlineStr"/>
      <c r="F20" s="12" t="inlineStr"/>
    </row>
    <row r="21">
      <c r="A21" s="9" t="inlineStr"/>
      <c r="B21" s="9" t="inlineStr"/>
      <c r="C21" s="9" t="inlineStr"/>
      <c r="D21" s="10" t="inlineStr"/>
      <c r="E21" s="11" t="inlineStr"/>
      <c r="F21" s="12" t="inlineStr"/>
    </row>
    <row r="22">
      <c r="A22" s="9" t="inlineStr"/>
      <c r="B22" s="9" t="inlineStr"/>
      <c r="C22" s="9" t="inlineStr"/>
      <c r="D22" s="10" t="inlineStr"/>
      <c r="E22" s="11" t="inlineStr"/>
      <c r="F22" s="12" t="inlineStr"/>
    </row>
    <row r="23">
      <c r="A23" s="9" t="inlineStr"/>
      <c r="B23" s="9" t="inlineStr"/>
      <c r="C23" s="9" t="inlineStr"/>
      <c r="D23" s="10" t="inlineStr"/>
      <c r="E23" s="11" t="inlineStr"/>
      <c r="F23" s="12" t="inlineStr"/>
    </row>
    <row r="24">
      <c r="A24" s="9" t="inlineStr"/>
      <c r="B24" s="9" t="inlineStr"/>
      <c r="C24" s="9" t="inlineStr"/>
      <c r="D24" s="10" t="inlineStr"/>
      <c r="E24" s="11" t="inlineStr"/>
      <c r="F24" s="12" t="inlineStr"/>
    </row>
    <row r="25">
      <c r="A25" s="9" t="inlineStr"/>
      <c r="B25" s="9" t="inlineStr"/>
      <c r="C25" s="9" t="inlineStr"/>
      <c r="D25" s="10" t="inlineStr"/>
      <c r="E25" s="11" t="inlineStr"/>
      <c r="F25" s="12" t="inlineStr"/>
    </row>
    <row r="26">
      <c r="A26" s="9" t="inlineStr"/>
      <c r="B26" s="9" t="inlineStr"/>
      <c r="C26" s="9" t="inlineStr"/>
      <c r="D26" s="10" t="inlineStr"/>
      <c r="E26" s="11" t="inlineStr"/>
      <c r="F26" s="12" t="inlineStr"/>
    </row>
    <row r="27">
      <c r="A27" s="9" t="inlineStr"/>
      <c r="B27" s="9" t="inlineStr"/>
      <c r="C27" s="9" t="inlineStr"/>
      <c r="D27" s="10" t="inlineStr"/>
      <c r="E27" s="11" t="inlineStr"/>
      <c r="F27" s="12" t="inlineStr"/>
    </row>
    <row r="28">
      <c r="A28" s="9" t="inlineStr"/>
      <c r="B28" s="9" t="inlineStr"/>
      <c r="C28" s="9" t="inlineStr"/>
      <c r="D28" s="10" t="inlineStr"/>
      <c r="E28" s="11" t="inlineStr"/>
      <c r="F28" s="12" t="inlineStr"/>
    </row>
    <row r="29">
      <c r="A29" s="9" t="inlineStr"/>
      <c r="B29" s="9" t="inlineStr"/>
      <c r="C29" s="9" t="inlineStr"/>
      <c r="D29" s="10" t="inlineStr"/>
      <c r="E29" s="11" t="inlineStr"/>
      <c r="F29" s="12" t="inlineStr"/>
    </row>
    <row r="30">
      <c r="A30" s="9" t="inlineStr"/>
      <c r="B30" s="9" t="inlineStr"/>
      <c r="C30" s="9" t="inlineStr"/>
      <c r="D30" s="10" t="inlineStr"/>
      <c r="E30" s="11" t="inlineStr"/>
      <c r="F30" s="12" t="inlineStr"/>
    </row>
    <row r="31">
      <c r="A31" s="9" t="inlineStr"/>
      <c r="B31" s="9" t="inlineStr"/>
      <c r="C31" s="9" t="inlineStr"/>
      <c r="D31" s="10" t="inlineStr"/>
      <c r="E31" s="11" t="inlineStr"/>
      <c r="F31" s="12" t="inlineStr"/>
    </row>
    <row r="32">
      <c r="A32" s="9" t="inlineStr"/>
      <c r="B32" s="9" t="inlineStr"/>
      <c r="C32" s="9" t="inlineStr"/>
      <c r="D32" s="10" t="inlineStr"/>
      <c r="E32" s="11" t="inlineStr"/>
      <c r="F32" s="12" t="inlineStr"/>
    </row>
    <row r="33">
      <c r="A33" s="9" t="inlineStr"/>
      <c r="B33" s="9" t="inlineStr"/>
      <c r="C33" s="9" t="inlineStr"/>
      <c r="D33" s="10" t="inlineStr"/>
      <c r="E33" s="11" t="inlineStr"/>
      <c r="F33" s="12" t="inlineStr"/>
    </row>
    <row r="34">
      <c r="A34" s="9" t="inlineStr"/>
      <c r="B34" s="9" t="inlineStr"/>
      <c r="C34" s="9" t="inlineStr"/>
      <c r="D34" s="10" t="inlineStr"/>
      <c r="E34" s="11" t="inlineStr"/>
      <c r="F34" s="12" t="inlineStr"/>
    </row>
    <row r="35">
      <c r="A35" s="9" t="inlineStr"/>
      <c r="B35" s="9" t="inlineStr"/>
      <c r="C35" s="9" t="inlineStr"/>
      <c r="D35" s="10" t="inlineStr"/>
      <c r="E35" s="11" t="inlineStr"/>
      <c r="F35" s="12" t="inlineStr"/>
    </row>
    <row r="36">
      <c r="A36" s="9" t="inlineStr"/>
      <c r="B36" s="9" t="inlineStr"/>
      <c r="C36" s="9" t="inlineStr"/>
      <c r="D36" s="10" t="inlineStr"/>
      <c r="E36" s="11" t="inlineStr"/>
      <c r="F36" s="12" t="inlineStr"/>
    </row>
    <row r="37">
      <c r="A37" s="9" t="inlineStr"/>
      <c r="B37" s="9" t="inlineStr"/>
      <c r="C37" s="9" t="inlineStr"/>
      <c r="D37" s="10" t="inlineStr"/>
      <c r="E37" s="11" t="inlineStr"/>
      <c r="F37" s="12" t="inlineStr"/>
    </row>
    <row r="38">
      <c r="A38" s="9" t="inlineStr"/>
      <c r="B38" s="9" t="inlineStr"/>
      <c r="C38" s="9" t="inlineStr"/>
      <c r="D38" s="10" t="inlineStr"/>
      <c r="E38" s="11" t="inlineStr"/>
      <c r="F38" s="12" t="inlineStr"/>
    </row>
    <row r="39">
      <c r="A39" s="9" t="inlineStr"/>
      <c r="B39" s="9" t="inlineStr"/>
      <c r="C39" s="9" t="inlineStr"/>
      <c r="D39" s="10" t="inlineStr"/>
      <c r="E39" s="11" t="inlineStr"/>
      <c r="F39" s="12" t="inlineStr"/>
    </row>
    <row r="40">
      <c r="A40" s="9" t="inlineStr"/>
      <c r="B40" s="9" t="inlineStr"/>
      <c r="C40" s="9" t="inlineStr"/>
      <c r="D40" s="10" t="inlineStr"/>
      <c r="E40" s="11" t="inlineStr"/>
      <c r="F40" s="12" t="inlineStr"/>
    </row>
    <row r="41">
      <c r="A41" s="9" t="inlineStr"/>
      <c r="B41" s="9" t="inlineStr"/>
      <c r="C41" s="9" t="inlineStr"/>
      <c r="D41" s="10" t="inlineStr"/>
      <c r="E41" s="11" t="inlineStr"/>
      <c r="F41" s="12" t="inlineStr"/>
    </row>
    <row r="42">
      <c r="A42" s="9" t="inlineStr"/>
      <c r="B42" s="9" t="inlineStr"/>
      <c r="C42" s="9" t="inlineStr"/>
      <c r="D42" s="10" t="inlineStr"/>
      <c r="E42" s="11" t="inlineStr"/>
      <c r="F42" s="12" t="inlineStr"/>
    </row>
    <row r="43">
      <c r="A43" s="9" t="inlineStr"/>
      <c r="B43" s="9" t="inlineStr"/>
      <c r="C43" s="9" t="inlineStr"/>
      <c r="D43" s="10" t="inlineStr"/>
      <c r="E43" s="11" t="inlineStr"/>
      <c r="F43" s="12" t="inlineStr"/>
    </row>
    <row r="44">
      <c r="A44" s="9" t="inlineStr"/>
      <c r="B44" s="9" t="inlineStr"/>
      <c r="C44" s="9" t="inlineStr"/>
      <c r="D44" s="10" t="inlineStr"/>
      <c r="E44" s="11" t="inlineStr"/>
      <c r="F44" s="12" t="inlineStr"/>
    </row>
    <row r="45">
      <c r="A45" s="9" t="inlineStr"/>
      <c r="B45" s="9" t="inlineStr"/>
      <c r="C45" s="9" t="inlineStr"/>
      <c r="D45" s="10" t="inlineStr"/>
      <c r="E45" s="11" t="inlineStr"/>
      <c r="F45" s="12" t="inlineStr"/>
    </row>
    <row r="46">
      <c r="A46" s="9" t="inlineStr"/>
      <c r="B46" s="9" t="inlineStr"/>
      <c r="C46" s="9" t="inlineStr"/>
      <c r="D46" s="10" t="inlineStr"/>
      <c r="E46" s="11" t="inlineStr"/>
      <c r="F46" s="12" t="inlineStr"/>
    </row>
    <row r="47">
      <c r="A47" s="9" t="inlineStr"/>
      <c r="B47" s="9" t="inlineStr"/>
      <c r="C47" s="9" t="inlineStr"/>
      <c r="D47" s="10" t="inlineStr"/>
      <c r="E47" s="11" t="inlineStr"/>
      <c r="F47" s="12" t="inlineStr"/>
    </row>
    <row r="48">
      <c r="A48" s="9" t="inlineStr"/>
      <c r="B48" s="9" t="inlineStr"/>
      <c r="C48" s="9" t="inlineStr"/>
      <c r="D48" s="10" t="inlineStr"/>
      <c r="E48" s="11" t="inlineStr"/>
      <c r="F48" s="12" t="inlineStr"/>
    </row>
    <row r="49">
      <c r="A49" s="9" t="inlineStr"/>
      <c r="B49" s="9" t="inlineStr"/>
      <c r="C49" s="9" t="inlineStr"/>
      <c r="D49" s="10" t="inlineStr"/>
      <c r="E49" s="11" t="inlineStr"/>
      <c r="F49" s="12" t="inlineStr"/>
    </row>
    <row r="50">
      <c r="A50" s="9" t="inlineStr"/>
      <c r="B50" s="9" t="inlineStr"/>
      <c r="C50" s="9" t="inlineStr"/>
      <c r="D50" s="10" t="inlineStr"/>
      <c r="E50" s="11" t="inlineStr"/>
      <c r="F50" s="12" t="inlineStr"/>
    </row>
    <row r="51">
      <c r="A51" s="9" t="inlineStr"/>
      <c r="B51" s="9" t="inlineStr"/>
      <c r="C51" s="9" t="inlineStr"/>
      <c r="D51" s="10" t="inlineStr"/>
      <c r="E51" s="11" t="inlineStr"/>
      <c r="F51" s="12" t="inlineStr"/>
    </row>
    <row r="52">
      <c r="A52" s="9" t="inlineStr"/>
      <c r="B52" s="9" t="inlineStr"/>
      <c r="C52" s="9" t="inlineStr"/>
      <c r="D52" s="10" t="inlineStr"/>
      <c r="E52" s="11" t="inlineStr"/>
      <c r="F52" s="12" t="inlineStr"/>
    </row>
    <row r="53">
      <c r="A53" s="9" t="inlineStr"/>
      <c r="B53" s="9" t="inlineStr"/>
      <c r="C53" s="9" t="inlineStr"/>
      <c r="D53" s="10" t="inlineStr"/>
      <c r="E53" s="11" t="inlineStr"/>
      <c r="F53" s="12" t="inlineStr"/>
    </row>
    <row r="54">
      <c r="A54" s="9" t="inlineStr"/>
      <c r="B54" s="9" t="inlineStr"/>
      <c r="C54" s="9" t="inlineStr"/>
      <c r="D54" s="10" t="inlineStr"/>
      <c r="E54" s="11" t="inlineStr"/>
      <c r="F54" s="12" t="inlineStr"/>
    </row>
    <row r="55">
      <c r="A55" s="9" t="inlineStr"/>
      <c r="B55" s="9" t="inlineStr"/>
      <c r="C55" s="9" t="inlineStr"/>
      <c r="D55" s="10" t="inlineStr"/>
      <c r="E55" s="11" t="inlineStr"/>
      <c r="F55" s="12" t="inlineStr"/>
    </row>
    <row r="56">
      <c r="A56" s="9" t="inlineStr"/>
      <c r="B56" s="9" t="inlineStr"/>
      <c r="C56" s="9" t="inlineStr"/>
      <c r="D56" s="10" t="inlineStr"/>
      <c r="E56" s="11" t="inlineStr"/>
      <c r="F56" s="12" t="inlineStr"/>
    </row>
    <row r="57">
      <c r="A57" s="9" t="inlineStr"/>
      <c r="B57" s="9" t="inlineStr"/>
      <c r="C57" s="9" t="inlineStr"/>
      <c r="D57" s="10" t="inlineStr"/>
      <c r="E57" s="11" t="inlineStr"/>
      <c r="F57" s="12" t="inlineStr"/>
    </row>
    <row r="58">
      <c r="A58" s="9" t="inlineStr"/>
      <c r="B58" s="9" t="inlineStr"/>
      <c r="C58" s="9" t="inlineStr"/>
      <c r="D58" s="10" t="inlineStr"/>
      <c r="E58" s="11" t="inlineStr"/>
      <c r="F58" s="12" t="inlineStr"/>
    </row>
    <row r="59">
      <c r="A59" s="9" t="inlineStr"/>
      <c r="B59" s="9" t="inlineStr"/>
      <c r="C59" s="9" t="inlineStr"/>
      <c r="D59" s="10" t="inlineStr"/>
      <c r="E59" s="11" t="inlineStr"/>
      <c r="F59" s="12" t="inlineStr"/>
    </row>
    <row r="60">
      <c r="A60" s="9" t="inlineStr"/>
      <c r="B60" s="9" t="inlineStr"/>
      <c r="C60" s="9" t="inlineStr"/>
      <c r="D60" s="10" t="inlineStr"/>
      <c r="E60" s="11" t="inlineStr"/>
      <c r="F60" s="12" t="inlineStr"/>
    </row>
    <row r="61">
      <c r="A61" s="9" t="inlineStr"/>
      <c r="B61" s="9" t="inlineStr"/>
      <c r="C61" s="9" t="inlineStr"/>
      <c r="D61" s="10" t="inlineStr"/>
      <c r="E61" s="11" t="inlineStr"/>
      <c r="F61" s="12" t="inlineStr"/>
    </row>
    <row r="62">
      <c r="A62" s="9" t="inlineStr"/>
      <c r="B62" s="9" t="inlineStr"/>
      <c r="C62" s="9" t="inlineStr"/>
      <c r="D62" s="10" t="inlineStr"/>
      <c r="E62" s="11" t="inlineStr"/>
      <c r="F62" s="12" t="inlineStr"/>
    </row>
    <row r="63">
      <c r="A63" s="9" t="inlineStr"/>
      <c r="B63" s="9" t="inlineStr"/>
      <c r="C63" s="9" t="inlineStr"/>
      <c r="D63" s="10" t="inlineStr"/>
      <c r="E63" s="11" t="inlineStr"/>
      <c r="F63" s="12" t="inlineStr"/>
    </row>
    <row r="64">
      <c r="A64" s="9" t="inlineStr"/>
      <c r="B64" s="9" t="inlineStr"/>
      <c r="C64" s="9" t="inlineStr"/>
      <c r="D64" s="10" t="inlineStr"/>
      <c r="E64" s="11" t="inlineStr"/>
      <c r="F64" s="12" t="inlineStr"/>
    </row>
    <row r="65">
      <c r="A65" s="9" t="inlineStr"/>
      <c r="B65" s="9" t="inlineStr"/>
      <c r="C65" s="9" t="inlineStr"/>
      <c r="D65" s="10" t="inlineStr"/>
      <c r="E65" s="11" t="inlineStr"/>
      <c r="F65" s="12" t="inlineStr"/>
    </row>
    <row r="66">
      <c r="A66" s="9" t="inlineStr"/>
      <c r="B66" s="9" t="inlineStr"/>
      <c r="C66" s="9" t="inlineStr"/>
      <c r="D66" s="10" t="inlineStr"/>
      <c r="E66" s="11" t="inlineStr"/>
      <c r="F66" s="12" t="inlineStr"/>
    </row>
    <row r="67">
      <c r="A67" s="9" t="inlineStr"/>
      <c r="B67" s="9" t="inlineStr"/>
      <c r="C67" s="9" t="inlineStr"/>
      <c r="D67" s="10" t="inlineStr"/>
      <c r="E67" s="11" t="inlineStr"/>
      <c r="F67" s="12" t="inlineStr"/>
    </row>
    <row r="68">
      <c r="A68" s="9" t="inlineStr"/>
      <c r="B68" s="9" t="inlineStr"/>
      <c r="C68" s="9" t="inlineStr"/>
      <c r="D68" s="10" t="inlineStr"/>
      <c r="E68" s="11" t="inlineStr"/>
      <c r="F68" s="12" t="inlineStr"/>
    </row>
    <row r="69">
      <c r="A69" s="9" t="inlineStr"/>
      <c r="B69" s="9" t="inlineStr"/>
      <c r="C69" s="9" t="inlineStr"/>
      <c r="D69" s="10" t="inlineStr"/>
      <c r="E69" s="11" t="inlineStr"/>
      <c r="F69" s="12" t="inlineStr"/>
    </row>
    <row r="70">
      <c r="A70" s="9" t="inlineStr"/>
      <c r="B70" s="9" t="inlineStr"/>
      <c r="C70" s="9" t="inlineStr"/>
      <c r="D70" s="10" t="inlineStr"/>
      <c r="E70" s="11" t="inlineStr"/>
      <c r="F70" s="12" t="inlineStr"/>
    </row>
    <row r="71">
      <c r="A71" s="9" t="inlineStr"/>
      <c r="B71" s="9" t="inlineStr"/>
      <c r="C71" s="9" t="inlineStr"/>
      <c r="D71" s="10" t="inlineStr"/>
      <c r="E71" s="11" t="inlineStr"/>
      <c r="F71" s="12" t="inlineStr"/>
    </row>
    <row r="72">
      <c r="A72" s="9" t="inlineStr"/>
      <c r="B72" s="9" t="inlineStr"/>
      <c r="C72" s="9" t="inlineStr"/>
      <c r="D72" s="10" t="inlineStr"/>
      <c r="E72" s="11" t="inlineStr"/>
      <c r="F72" s="12" t="inlineStr"/>
    </row>
    <row r="73">
      <c r="A73" s="9" t="inlineStr"/>
      <c r="B73" s="9" t="inlineStr"/>
      <c r="C73" s="9" t="inlineStr"/>
      <c r="D73" s="10" t="inlineStr"/>
      <c r="E73" s="11" t="inlineStr"/>
      <c r="F73" s="12" t="inlineStr"/>
    </row>
    <row r="74">
      <c r="A74" s="9" t="inlineStr"/>
      <c r="B74" s="9" t="inlineStr"/>
      <c r="C74" s="9" t="inlineStr"/>
      <c r="D74" s="10" t="inlineStr"/>
      <c r="E74" s="11" t="inlineStr"/>
      <c r="F74" s="12" t="inlineStr"/>
    </row>
    <row r="75">
      <c r="A75" s="9" t="inlineStr"/>
      <c r="B75" s="9" t="inlineStr"/>
      <c r="C75" s="9" t="inlineStr"/>
      <c r="D75" s="10" t="inlineStr"/>
      <c r="E75" s="11" t="inlineStr"/>
      <c r="F75" s="12" t="inlineStr"/>
    </row>
    <row r="76">
      <c r="A76" s="9" t="inlineStr"/>
      <c r="B76" s="9" t="inlineStr"/>
      <c r="C76" s="9" t="inlineStr"/>
      <c r="D76" s="10" t="inlineStr"/>
      <c r="E76" s="11" t="inlineStr"/>
      <c r="F76" s="12" t="inlineStr"/>
    </row>
    <row r="77">
      <c r="A77" s="9" t="inlineStr"/>
      <c r="B77" s="9" t="inlineStr"/>
      <c r="C77" s="9" t="inlineStr"/>
      <c r="D77" s="10" t="inlineStr"/>
      <c r="E77" s="11" t="inlineStr"/>
      <c r="F77" s="12" t="inlineStr"/>
    </row>
    <row r="78">
      <c r="A78" s="9" t="inlineStr"/>
      <c r="B78" s="9" t="inlineStr"/>
      <c r="C78" s="9" t="inlineStr"/>
      <c r="D78" s="10" t="inlineStr"/>
      <c r="E78" s="11" t="inlineStr"/>
      <c r="F78" s="12" t="inlineStr"/>
    </row>
    <row r="79">
      <c r="A79" s="9" t="inlineStr"/>
      <c r="B79" s="9" t="inlineStr"/>
      <c r="C79" s="9" t="inlineStr"/>
      <c r="D79" s="10" t="inlineStr"/>
      <c r="E79" s="11" t="inlineStr"/>
      <c r="F79" s="12" t="inlineStr"/>
    </row>
    <row r="80">
      <c r="A80" s="9" t="inlineStr"/>
      <c r="B80" s="9" t="inlineStr"/>
      <c r="C80" s="9" t="inlineStr"/>
      <c r="D80" s="10" t="inlineStr"/>
      <c r="E80" s="11" t="inlineStr"/>
      <c r="F80" s="12" t="inlineStr"/>
    </row>
    <row r="81">
      <c r="A81" s="9" t="inlineStr"/>
      <c r="B81" s="9" t="inlineStr"/>
      <c r="C81" s="9" t="inlineStr"/>
      <c r="D81" s="10" t="inlineStr"/>
      <c r="E81" s="11" t="inlineStr"/>
      <c r="F81" s="12" t="inlineStr"/>
    </row>
    <row r="82">
      <c r="A82" s="9" t="inlineStr"/>
      <c r="B82" s="9" t="inlineStr"/>
      <c r="C82" s="9" t="inlineStr"/>
      <c r="D82" s="10" t="inlineStr"/>
      <c r="E82" s="11" t="inlineStr"/>
      <c r="F82" s="12" t="inlineStr"/>
    </row>
    <row r="83">
      <c r="A83" s="9" t="inlineStr"/>
      <c r="B83" s="9" t="inlineStr"/>
      <c r="C83" s="9" t="inlineStr"/>
      <c r="D83" s="10" t="inlineStr"/>
      <c r="E83" s="11" t="inlineStr"/>
      <c r="F83" s="12" t="inlineStr"/>
    </row>
    <row r="84">
      <c r="A84" s="9" t="inlineStr"/>
      <c r="B84" s="9" t="inlineStr"/>
      <c r="C84" s="9" t="inlineStr"/>
      <c r="D84" s="10" t="inlineStr"/>
      <c r="E84" s="11" t="inlineStr"/>
      <c r="F84" s="12" t="inlineStr"/>
    </row>
    <row r="85">
      <c r="A85" s="9" t="inlineStr"/>
      <c r="B85" s="9" t="inlineStr"/>
      <c r="C85" s="9" t="inlineStr"/>
      <c r="D85" s="10" t="inlineStr"/>
      <c r="E85" s="11" t="inlineStr"/>
      <c r="F85" s="12" t="inlineStr"/>
    </row>
    <row r="86">
      <c r="A86" s="9" t="inlineStr"/>
      <c r="B86" s="9" t="inlineStr"/>
      <c r="C86" s="9" t="inlineStr"/>
      <c r="D86" s="10" t="inlineStr"/>
      <c r="E86" s="11" t="inlineStr"/>
      <c r="F86" s="12" t="inlineStr"/>
    </row>
    <row r="87">
      <c r="A87" s="9" t="inlineStr"/>
      <c r="B87" s="9" t="inlineStr"/>
      <c r="C87" s="9" t="inlineStr"/>
      <c r="D87" s="10" t="inlineStr"/>
      <c r="E87" s="11" t="inlineStr"/>
      <c r="F87" s="12" t="inlineStr"/>
    </row>
    <row r="88">
      <c r="A88" s="9" t="inlineStr"/>
      <c r="B88" s="9" t="inlineStr"/>
      <c r="C88" s="9" t="inlineStr"/>
      <c r="D88" s="10" t="inlineStr"/>
      <c r="E88" s="11" t="inlineStr"/>
      <c r="F88" s="12" t="inlineStr"/>
    </row>
    <row r="89">
      <c r="A89" s="9" t="inlineStr"/>
      <c r="B89" s="9" t="inlineStr"/>
      <c r="C89" s="9" t="inlineStr"/>
      <c r="D89" s="10" t="inlineStr"/>
      <c r="E89" s="11" t="inlineStr"/>
      <c r="F89" s="12" t="inlineStr"/>
    </row>
    <row r="90">
      <c r="A90" s="9" t="inlineStr"/>
      <c r="B90" s="9" t="inlineStr"/>
      <c r="C90" s="9" t="inlineStr"/>
      <c r="D90" s="10" t="inlineStr"/>
      <c r="E90" s="11" t="inlineStr"/>
      <c r="F90" s="12" t="inlineStr"/>
    </row>
    <row r="91">
      <c r="A91" s="9" t="inlineStr"/>
      <c r="B91" s="9" t="inlineStr"/>
      <c r="C91" s="9" t="inlineStr"/>
      <c r="D91" s="10" t="inlineStr"/>
      <c r="E91" s="11" t="inlineStr"/>
      <c r="F91" s="12" t="inlineStr"/>
    </row>
    <row r="92">
      <c r="A92" s="9" t="inlineStr"/>
      <c r="B92" s="9" t="inlineStr"/>
      <c r="C92" s="9" t="inlineStr"/>
      <c r="D92" s="10" t="inlineStr"/>
      <c r="E92" s="11" t="inlineStr"/>
      <c r="F92" s="12" t="inlineStr"/>
    </row>
    <row r="93">
      <c r="A93" s="9" t="inlineStr"/>
      <c r="B93" s="9" t="inlineStr"/>
      <c r="C93" s="9" t="inlineStr"/>
      <c r="D93" s="10" t="inlineStr"/>
      <c r="E93" s="11" t="inlineStr"/>
      <c r="F93" s="12" t="inlineStr"/>
    </row>
    <row r="94">
      <c r="A94" s="9" t="inlineStr"/>
      <c r="B94" s="9" t="inlineStr"/>
      <c r="C94" s="9" t="inlineStr"/>
      <c r="D94" s="10" t="inlineStr"/>
      <c r="E94" s="11" t="inlineStr"/>
      <c r="F94" s="12" t="inlineStr"/>
    </row>
    <row r="95">
      <c r="A95" s="9" t="inlineStr"/>
      <c r="B95" s="9" t="inlineStr"/>
      <c r="C95" s="9" t="inlineStr"/>
      <c r="D95" s="10" t="inlineStr"/>
      <c r="E95" s="11" t="inlineStr"/>
      <c r="F95" s="12" t="inlineStr"/>
    </row>
    <row r="96">
      <c r="A96" s="9" t="inlineStr"/>
      <c r="B96" s="9" t="inlineStr"/>
      <c r="C96" s="9" t="inlineStr"/>
      <c r="D96" s="10" t="inlineStr"/>
      <c r="E96" s="11" t="inlineStr"/>
      <c r="F96" s="12" t="inlineStr"/>
    </row>
    <row r="97">
      <c r="A97" s="9" t="inlineStr"/>
      <c r="B97" s="9" t="inlineStr"/>
      <c r="C97" s="9" t="inlineStr"/>
      <c r="D97" s="10" t="inlineStr"/>
      <c r="E97" s="11" t="inlineStr"/>
      <c r="F97" s="12" t="inlineStr"/>
    </row>
    <row r="98">
      <c r="A98" s="9" t="inlineStr"/>
      <c r="B98" s="9" t="inlineStr"/>
      <c r="C98" s="9" t="inlineStr"/>
      <c r="D98" s="10" t="inlineStr"/>
      <c r="E98" s="11" t="inlineStr"/>
      <c r="F98" s="12" t="inlineStr"/>
    </row>
    <row r="99">
      <c r="A99" s="9" t="inlineStr"/>
      <c r="B99" s="9" t="inlineStr"/>
      <c r="C99" s="9" t="inlineStr"/>
      <c r="D99" s="10" t="inlineStr"/>
      <c r="E99" s="11" t="inlineStr"/>
      <c r="F99" s="12" t="inlineStr"/>
    </row>
    <row r="100">
      <c r="A100" s="9" t="inlineStr"/>
      <c r="B100" s="9" t="inlineStr"/>
      <c r="C100" s="9" t="inlineStr"/>
      <c r="D100" s="10" t="inlineStr"/>
      <c r="E100" s="11" t="inlineStr"/>
      <c r="F100" s="12" t="inlineStr"/>
    </row>
    <row r="101">
      <c r="A101" s="9" t="inlineStr"/>
      <c r="B101" s="9" t="inlineStr"/>
      <c r="C101" s="9" t="inlineStr"/>
      <c r="D101" s="10" t="inlineStr"/>
      <c r="E101" s="11" t="inlineStr"/>
      <c r="F101" s="12" t="inlineStr"/>
    </row>
  </sheetData>
  <autoFilter ref="A1:F101"/>
  <dataValidations count="2">
    <dataValidation sqref="D2:E101" showErrorMessage="1" showInputMessage="1" allowBlank="1" type="decimal" operator="greaterThanOrEqual">
      <formula1>0</formula1>
    </dataValidation>
    <dataValidation sqref="F2:F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7" customWidth="1" min="3" max="3"/>
    <col width="12" customWidth="1" min="4" max="4"/>
    <col width="15" customWidth="1" min="5" max="5"/>
    <col width="14" customWidth="1" min="6" max="6"/>
    <col width="24" customWidth="1" min="7" max="7"/>
    <col width="25" customWidth="1" min="8" max="8"/>
    <col width="18" customWidth="1" min="9" max="9"/>
    <col width="23" customWidth="1" min="10" max="10"/>
    <col width="20" customWidth="1" min="11" max="11"/>
    <col width="27" customWidth="1" min="12" max="12"/>
    <col width="17" customWidth="1" min="13" max="13"/>
    <col width="14" customWidth="1" min="14" max="14"/>
    <col width="17" customWidth="1" min="15" max="15"/>
    <col width="22" customWidth="1" min="16" max="16"/>
    <col width="18" customWidth="1" min="17" max="17"/>
  </cols>
  <sheetData>
    <row r="1" ht="38" customHeight="1">
      <c r="A1" s="13" t="inlineStr">
        <is>
          <t>Datensatz-ID</t>
        </is>
      </c>
      <c r="B1" s="13" t="inlineStr">
        <is>
          <t>Kunde/Verantwortliche Person</t>
        </is>
      </c>
      <c r="C1" s="13" t="inlineStr">
        <is>
          <t>Standort</t>
        </is>
      </c>
      <c r="D1" s="13" t="inlineStr">
        <is>
          <t>Tarif-ID</t>
        </is>
      </c>
      <c r="E1" s="13" t="inlineStr">
        <is>
          <t>Ablesedatum</t>
        </is>
      </c>
      <c r="F1" s="13" t="inlineStr">
        <is>
          <t>Monat</t>
        </is>
      </c>
      <c r="G1" s="13" t="inlineStr">
        <is>
          <t>Zählerstand vorher (kWh)</t>
        </is>
      </c>
      <c r="H1" s="13" t="inlineStr">
        <is>
          <t>Zählerstand aktuell (kWh)</t>
        </is>
      </c>
      <c r="I1" s="13" t="inlineStr">
        <is>
          <t>Verbrauch (kWh)</t>
        </is>
      </c>
      <c r="J1" s="13" t="inlineStr">
        <is>
          <t>Arbeitspreis netto/kWh</t>
        </is>
      </c>
      <c r="K1" s="13" t="inlineStr">
        <is>
          <t>Arbeitspreis netto</t>
        </is>
      </c>
      <c r="L1" s="13" t="inlineStr">
        <is>
          <t>Grundpreis netto anteilig</t>
        </is>
      </c>
      <c r="M1" s="13" t="inlineStr">
        <is>
          <t>Netto gesamt</t>
        </is>
      </c>
      <c r="N1" s="13" t="inlineStr">
        <is>
          <t>USt.</t>
        </is>
      </c>
      <c r="O1" s="13" t="inlineStr">
        <is>
          <t>Brutto gesamt</t>
        </is>
      </c>
      <c r="P1" s="13" t="inlineStr">
        <is>
          <t>Status</t>
        </is>
      </c>
      <c r="Q1" s="13" t="inlineStr">
        <is>
          <t>Verbrauchsanteil</t>
        </is>
      </c>
    </row>
    <row r="2">
      <c r="A2" s="9" t="inlineStr">
        <is>
          <t>V2026-001</t>
        </is>
      </c>
      <c r="B2" s="9" t="inlineStr">
        <is>
          <t>Anna Müller</t>
        </is>
      </c>
      <c r="C2" s="9" t="inlineStr">
        <is>
          <t>Berlin</t>
        </is>
      </c>
      <c r="D2" s="9" t="inlineStr">
        <is>
          <t>T001</t>
        </is>
      </c>
      <c r="E2" s="14" t="n">
        <v>46053</v>
      </c>
      <c r="F2" s="9" t="inlineStr">
        <is>
          <t>Januar</t>
        </is>
      </c>
      <c r="G2" s="15" t="n">
        <v>12450</v>
      </c>
      <c r="H2" s="15" t="n">
        <v>12720</v>
      </c>
      <c r="I2" s="16">
        <f>IF(OR($G2="",$H2=""),"",IFERROR($H2-$G2,0))</f>
        <v/>
      </c>
      <c r="J2" s="17">
        <f>IF($D2="","",IFERROR(VLOOKUP($D2,'Tarife'!$A$2:$F$101,4,FALSE),0))</f>
        <v/>
      </c>
      <c r="K2" s="18">
        <f>IF(OR($I2="",$J2=""),"",IFERROR($I2*$J2,0))</f>
        <v/>
      </c>
      <c r="L2" s="18">
        <f>IF($D2="","",IFERROR(VLOOKUP($D2,'Tarife'!$A$2:$F$101,5,FALSE)/12,0))</f>
        <v/>
      </c>
      <c r="M2" s="18">
        <f>IF(OR($K2="",$L2=""),"",IFERROR($K2+$L2,0))</f>
        <v/>
      </c>
      <c r="N2" s="18">
        <f>IF($M2="","",IFERROR($M2*VLOOKUP($D2,'Tarife'!$A$2:$F$101,6,FALSE),0))</f>
        <v/>
      </c>
      <c r="O2" s="18">
        <f>IF(OR($M2="",$N2=""),"",IFERROR($M2+$N2,0))</f>
        <v/>
      </c>
      <c r="P2" s="19">
        <f>IF($I2="","",IF($I2&gt;350,"Überdurchschnittlich",IF($I2&lt;200,"Niedrig","Normal")))</f>
        <v/>
      </c>
      <c r="Q2" s="20">
        <f>IF($I2="","",IFERROR($I2/SUM($I$2:$I$101),0))</f>
        <v/>
      </c>
    </row>
    <row r="3">
      <c r="A3" s="9" t="inlineStr">
        <is>
          <t>V2026-002</t>
        </is>
      </c>
      <c r="B3" s="9" t="inlineStr">
        <is>
          <t>Lukas Schneider</t>
        </is>
      </c>
      <c r="C3" s="9" t="inlineStr">
        <is>
          <t>München</t>
        </is>
      </c>
      <c r="D3" s="9" t="inlineStr">
        <is>
          <t>T002</t>
        </is>
      </c>
      <c r="E3" s="14" t="n">
        <v>46081</v>
      </c>
      <c r="F3" s="9" t="inlineStr">
        <is>
          <t>Februar</t>
        </is>
      </c>
      <c r="G3" s="15" t="n">
        <v>8110</v>
      </c>
      <c r="H3" s="15" t="n">
        <v>8395</v>
      </c>
      <c r="I3" s="21">
        <f>IF(OR($G3="",$H3=""),"",IFERROR($H3-$G3,0))</f>
        <v/>
      </c>
      <c r="J3" s="22">
        <f>IF($D3="","",IFERROR(VLOOKUP($D3,'Tarife'!$A$2:$F$101,4,FALSE),0))</f>
        <v/>
      </c>
      <c r="K3" s="23">
        <f>IF(OR($I3="",$J3=""),"",IFERROR($I3*$J3,0))</f>
        <v/>
      </c>
      <c r="L3" s="23">
        <f>IF($D3="","",IFERROR(VLOOKUP($D3,'Tarife'!$A$2:$F$101,5,FALSE)/12,0))</f>
        <v/>
      </c>
      <c r="M3" s="23">
        <f>IF(OR($K3="",$L3=""),"",IFERROR($K3+$L3,0))</f>
        <v/>
      </c>
      <c r="N3" s="23">
        <f>IF($M3="","",IFERROR($M3*VLOOKUP($D3,'Tarife'!$A$2:$F$101,6,FALSE),0))</f>
        <v/>
      </c>
      <c r="O3" s="23">
        <f>IF(OR($M3="",$N3=""),"",IFERROR($M3+$N3,0))</f>
        <v/>
      </c>
      <c r="P3" s="24">
        <f>IF($I3="","",IF($I3&gt;350,"Überdurchschnittlich",IF($I3&lt;200,"Niedrig","Normal")))</f>
        <v/>
      </c>
      <c r="Q3" s="25">
        <f>IF($I3="","",IFERROR($I3/SUM($I$2:$I$101),0))</f>
        <v/>
      </c>
    </row>
    <row r="4">
      <c r="A4" s="9" t="inlineStr">
        <is>
          <t>V2026-003</t>
        </is>
      </c>
      <c r="B4" s="9" t="inlineStr">
        <is>
          <t>Julia Weber</t>
        </is>
      </c>
      <c r="C4" s="9" t="inlineStr">
        <is>
          <t>Hamburg</t>
        </is>
      </c>
      <c r="D4" s="9" t="inlineStr">
        <is>
          <t>T001</t>
        </is>
      </c>
      <c r="E4" s="14" t="n">
        <v>46112</v>
      </c>
      <c r="F4" s="9" t="inlineStr">
        <is>
          <t>März</t>
        </is>
      </c>
      <c r="G4" s="15" t="n">
        <v>21580</v>
      </c>
      <c r="H4" s="15" t="n">
        <v>21910</v>
      </c>
      <c r="I4" s="16">
        <f>IF(OR($G4="",$H4=""),"",IFERROR($H4-$G4,0))</f>
        <v/>
      </c>
      <c r="J4" s="17">
        <f>IF($D4="","",IFERROR(VLOOKUP($D4,'Tarife'!$A$2:$F$101,4,FALSE),0))</f>
        <v/>
      </c>
      <c r="K4" s="18">
        <f>IF(OR($I4="",$J4=""),"",IFERROR($I4*$J4,0))</f>
        <v/>
      </c>
      <c r="L4" s="18">
        <f>IF($D4="","",IFERROR(VLOOKUP($D4,'Tarife'!$A$2:$F$101,5,FALSE)/12,0))</f>
        <v/>
      </c>
      <c r="M4" s="18">
        <f>IF(OR($K4="",$L4=""),"",IFERROR($K4+$L4,0))</f>
        <v/>
      </c>
      <c r="N4" s="18">
        <f>IF($M4="","",IFERROR($M4*VLOOKUP($D4,'Tarife'!$A$2:$F$101,6,FALSE),0))</f>
        <v/>
      </c>
      <c r="O4" s="18">
        <f>IF(OR($M4="",$N4=""),"",IFERROR($M4+$N4,0))</f>
        <v/>
      </c>
      <c r="P4" s="19">
        <f>IF($I4="","",IF($I4&gt;350,"Überdurchschnittlich",IF($I4&lt;200,"Niedrig","Normal")))</f>
        <v/>
      </c>
      <c r="Q4" s="20">
        <f>IF($I4="","",IFERROR($I4/SUM($I$2:$I$101),0))</f>
        <v/>
      </c>
    </row>
    <row r="5">
      <c r="A5" s="9" t="inlineStr">
        <is>
          <t>V2026-004</t>
        </is>
      </c>
      <c r="B5" s="9" t="inlineStr">
        <is>
          <t>Maximilian Fischer</t>
        </is>
      </c>
      <c r="C5" s="9" t="inlineStr">
        <is>
          <t>Köln</t>
        </is>
      </c>
      <c r="D5" s="9" t="inlineStr">
        <is>
          <t>T003</t>
        </is>
      </c>
      <c r="E5" s="14" t="n">
        <v>46142</v>
      </c>
      <c r="F5" s="9" t="inlineStr">
        <is>
          <t>April</t>
        </is>
      </c>
      <c r="G5" s="15" t="n">
        <v>5440</v>
      </c>
      <c r="H5" s="15" t="n">
        <v>5760</v>
      </c>
      <c r="I5" s="21">
        <f>IF(OR($G5="",$H5=""),"",IFERROR($H5-$G5,0))</f>
        <v/>
      </c>
      <c r="J5" s="22">
        <f>IF($D5="","",IFERROR(VLOOKUP($D5,'Tarife'!$A$2:$F$101,4,FALSE),0))</f>
        <v/>
      </c>
      <c r="K5" s="23">
        <f>IF(OR($I5="",$J5=""),"",IFERROR($I5*$J5,0))</f>
        <v/>
      </c>
      <c r="L5" s="23">
        <f>IF($D5="","",IFERROR(VLOOKUP($D5,'Tarife'!$A$2:$F$101,5,FALSE)/12,0))</f>
        <v/>
      </c>
      <c r="M5" s="23">
        <f>IF(OR($K5="",$L5=""),"",IFERROR($K5+$L5,0))</f>
        <v/>
      </c>
      <c r="N5" s="23">
        <f>IF($M5="","",IFERROR($M5*VLOOKUP($D5,'Tarife'!$A$2:$F$101,6,FALSE),0))</f>
        <v/>
      </c>
      <c r="O5" s="23">
        <f>IF(OR($M5="",$N5=""),"",IFERROR($M5+$N5,0))</f>
        <v/>
      </c>
      <c r="P5" s="24">
        <f>IF($I5="","",IF($I5&gt;350,"Überdurchschnittlich",IF($I5&lt;200,"Niedrig","Normal")))</f>
        <v/>
      </c>
      <c r="Q5" s="25">
        <f>IF($I5="","",IFERROR($I5/SUM($I$2:$I$101),0))</f>
        <v/>
      </c>
    </row>
    <row r="6">
      <c r="A6" s="9" t="inlineStr">
        <is>
          <t>V2026-005</t>
        </is>
      </c>
      <c r="B6" s="9" t="inlineStr">
        <is>
          <t>Sophie Wagner</t>
        </is>
      </c>
      <c r="C6" s="9" t="inlineStr">
        <is>
          <t>Frankfurt</t>
        </is>
      </c>
      <c r="D6" s="9" t="inlineStr">
        <is>
          <t>T002</t>
        </is>
      </c>
      <c r="E6" s="14" t="n">
        <v>46173</v>
      </c>
      <c r="F6" s="9" t="inlineStr">
        <is>
          <t>Mai</t>
        </is>
      </c>
      <c r="G6" s="15" t="n">
        <v>14200</v>
      </c>
      <c r="H6" s="15" t="n">
        <v>14590</v>
      </c>
      <c r="I6" s="16">
        <f>IF(OR($G6="",$H6=""),"",IFERROR($H6-$G6,0))</f>
        <v/>
      </c>
      <c r="J6" s="17">
        <f>IF($D6="","",IFERROR(VLOOKUP($D6,'Tarife'!$A$2:$F$101,4,FALSE),0))</f>
        <v/>
      </c>
      <c r="K6" s="18">
        <f>IF(OR($I6="",$J6=""),"",IFERROR($I6*$J6,0))</f>
        <v/>
      </c>
      <c r="L6" s="18">
        <f>IF($D6="","",IFERROR(VLOOKUP($D6,'Tarife'!$A$2:$F$101,5,FALSE)/12,0))</f>
        <v/>
      </c>
      <c r="M6" s="18">
        <f>IF(OR($K6="",$L6=""),"",IFERROR($K6+$L6,0))</f>
        <v/>
      </c>
      <c r="N6" s="18">
        <f>IF($M6="","",IFERROR($M6*VLOOKUP($D6,'Tarife'!$A$2:$F$101,6,FALSE),0))</f>
        <v/>
      </c>
      <c r="O6" s="18">
        <f>IF(OR($M6="",$N6=""),"",IFERROR($M6+$N6,0))</f>
        <v/>
      </c>
      <c r="P6" s="19">
        <f>IF($I6="","",IF($I6&gt;350,"Überdurchschnittlich",IF($I6&lt;200,"Niedrig","Normal")))</f>
        <v/>
      </c>
      <c r="Q6" s="20">
        <f>IF($I6="","",IFERROR($I6/SUM($I$2:$I$101),0))</f>
        <v/>
      </c>
    </row>
    <row r="7">
      <c r="A7" s="9" t="inlineStr">
        <is>
          <t>V2026-006</t>
        </is>
      </c>
      <c r="B7" s="9" t="inlineStr">
        <is>
          <t>Felix Becker</t>
        </is>
      </c>
      <c r="C7" s="9" t="inlineStr">
        <is>
          <t>Stuttgart</t>
        </is>
      </c>
      <c r="D7" s="9" t="inlineStr">
        <is>
          <t>T001</t>
        </is>
      </c>
      <c r="E7" s="14" t="n">
        <v>46203</v>
      </c>
      <c r="F7" s="9" t="inlineStr">
        <is>
          <t>Juni</t>
        </is>
      </c>
      <c r="G7" s="15" t="n">
        <v>9870</v>
      </c>
      <c r="H7" s="15" t="n">
        <v>10120</v>
      </c>
      <c r="I7" s="21">
        <f>IF(OR($G7="",$H7=""),"",IFERROR($H7-$G7,0))</f>
        <v/>
      </c>
      <c r="J7" s="22">
        <f>IF($D7="","",IFERROR(VLOOKUP($D7,'Tarife'!$A$2:$F$101,4,FALSE),0))</f>
        <v/>
      </c>
      <c r="K7" s="23">
        <f>IF(OR($I7="",$J7=""),"",IFERROR($I7*$J7,0))</f>
        <v/>
      </c>
      <c r="L7" s="23">
        <f>IF($D7="","",IFERROR(VLOOKUP($D7,'Tarife'!$A$2:$F$101,5,FALSE)/12,0))</f>
        <v/>
      </c>
      <c r="M7" s="23">
        <f>IF(OR($K7="",$L7=""),"",IFERROR($K7+$L7,0))</f>
        <v/>
      </c>
      <c r="N7" s="23">
        <f>IF($M7="","",IFERROR($M7*VLOOKUP($D7,'Tarife'!$A$2:$F$101,6,FALSE),0))</f>
        <v/>
      </c>
      <c r="O7" s="23">
        <f>IF(OR($M7="",$N7=""),"",IFERROR($M7+$N7,0))</f>
        <v/>
      </c>
      <c r="P7" s="24">
        <f>IF($I7="","",IF($I7&gt;350,"Überdurchschnittlich",IF($I7&lt;200,"Niedrig","Normal")))</f>
        <v/>
      </c>
      <c r="Q7" s="25">
        <f>IF($I7="","",IFERROR($I7/SUM($I$2:$I$101),0))</f>
        <v/>
      </c>
    </row>
    <row r="8">
      <c r="A8" s="9" t="inlineStr">
        <is>
          <t>V2026-007</t>
        </is>
      </c>
      <c r="B8" s="9" t="inlineStr">
        <is>
          <t>Laura Hoffmann</t>
        </is>
      </c>
      <c r="C8" s="9" t="inlineStr">
        <is>
          <t>Düsseldorf</t>
        </is>
      </c>
      <c r="D8" s="9" t="inlineStr">
        <is>
          <t>T003</t>
        </is>
      </c>
      <c r="E8" s="14" t="n">
        <v>46234</v>
      </c>
      <c r="F8" s="9" t="inlineStr">
        <is>
          <t>Juli</t>
        </is>
      </c>
      <c r="G8" s="15" t="n">
        <v>18300</v>
      </c>
      <c r="H8" s="15" t="n">
        <v>18720</v>
      </c>
      <c r="I8" s="16">
        <f>IF(OR($G8="",$H8=""),"",IFERROR($H8-$G8,0))</f>
        <v/>
      </c>
      <c r="J8" s="17">
        <f>IF($D8="","",IFERROR(VLOOKUP($D8,'Tarife'!$A$2:$F$101,4,FALSE),0))</f>
        <v/>
      </c>
      <c r="K8" s="18">
        <f>IF(OR($I8="",$J8=""),"",IFERROR($I8*$J8,0))</f>
        <v/>
      </c>
      <c r="L8" s="18">
        <f>IF($D8="","",IFERROR(VLOOKUP($D8,'Tarife'!$A$2:$F$101,5,FALSE)/12,0))</f>
        <v/>
      </c>
      <c r="M8" s="18">
        <f>IF(OR($K8="",$L8=""),"",IFERROR($K8+$L8,0))</f>
        <v/>
      </c>
      <c r="N8" s="18">
        <f>IF($M8="","",IFERROR($M8*VLOOKUP($D8,'Tarife'!$A$2:$F$101,6,FALSE),0))</f>
        <v/>
      </c>
      <c r="O8" s="18">
        <f>IF(OR($M8="",$N8=""),"",IFERROR($M8+$N8,0))</f>
        <v/>
      </c>
      <c r="P8" s="19">
        <f>IF($I8="","",IF($I8&gt;350,"Überdurchschnittlich",IF($I8&lt;200,"Niedrig","Normal")))</f>
        <v/>
      </c>
      <c r="Q8" s="20">
        <f>IF($I8="","",IFERROR($I8/SUM($I$2:$I$101),0))</f>
        <v/>
      </c>
    </row>
    <row r="9">
      <c r="A9" s="9" t="inlineStr">
        <is>
          <t>V2026-008</t>
        </is>
      </c>
      <c r="B9" s="9" t="inlineStr">
        <is>
          <t>Jonas Schäfer</t>
        </is>
      </c>
      <c r="C9" s="9" t="inlineStr">
        <is>
          <t>Leipzig</t>
        </is>
      </c>
      <c r="D9" s="9" t="inlineStr">
        <is>
          <t>T001</t>
        </is>
      </c>
      <c r="E9" s="14" t="n">
        <v>46265</v>
      </c>
      <c r="F9" s="9" t="inlineStr">
        <is>
          <t>August</t>
        </is>
      </c>
      <c r="G9" s="15" t="n">
        <v>6950</v>
      </c>
      <c r="H9" s="15" t="n">
        <v>7180</v>
      </c>
      <c r="I9" s="21">
        <f>IF(OR($G9="",$H9=""),"",IFERROR($H9-$G9,0))</f>
        <v/>
      </c>
      <c r="J9" s="22">
        <f>IF($D9="","",IFERROR(VLOOKUP($D9,'Tarife'!$A$2:$F$101,4,FALSE),0))</f>
        <v/>
      </c>
      <c r="K9" s="23">
        <f>IF(OR($I9="",$J9=""),"",IFERROR($I9*$J9,0))</f>
        <v/>
      </c>
      <c r="L9" s="23">
        <f>IF($D9="","",IFERROR(VLOOKUP($D9,'Tarife'!$A$2:$F$101,5,FALSE)/12,0))</f>
        <v/>
      </c>
      <c r="M9" s="23">
        <f>IF(OR($K9="",$L9=""),"",IFERROR($K9+$L9,0))</f>
        <v/>
      </c>
      <c r="N9" s="23">
        <f>IF($M9="","",IFERROR($M9*VLOOKUP($D9,'Tarife'!$A$2:$F$101,6,FALSE),0))</f>
        <v/>
      </c>
      <c r="O9" s="23">
        <f>IF(OR($M9="",$N9=""),"",IFERROR($M9+$N9,0))</f>
        <v/>
      </c>
      <c r="P9" s="24">
        <f>IF($I9="","",IF($I9&gt;350,"Überdurchschnittlich",IF($I9&lt;200,"Niedrig","Normal")))</f>
        <v/>
      </c>
      <c r="Q9" s="25">
        <f>IF($I9="","",IFERROR($I9/SUM($I$2:$I$101),0))</f>
        <v/>
      </c>
    </row>
    <row r="10">
      <c r="A10" s="9" t="inlineStr">
        <is>
          <t>V2026-009</t>
        </is>
      </c>
      <c r="B10" s="9" t="inlineStr">
        <is>
          <t>Marie Koch</t>
        </is>
      </c>
      <c r="C10" s="9" t="inlineStr">
        <is>
          <t>Dortmund</t>
        </is>
      </c>
      <c r="D10" s="9" t="inlineStr">
        <is>
          <t>T002</t>
        </is>
      </c>
      <c r="E10" s="14" t="n">
        <v>46295</v>
      </c>
      <c r="F10" s="9" t="inlineStr">
        <is>
          <t>September</t>
        </is>
      </c>
      <c r="G10" s="15" t="n">
        <v>11600</v>
      </c>
      <c r="H10" s="15" t="n">
        <v>11940</v>
      </c>
      <c r="I10" s="16">
        <f>IF(OR($G10="",$H10=""),"",IFERROR($H10-$G10,0))</f>
        <v/>
      </c>
      <c r="J10" s="17">
        <f>IF($D10="","",IFERROR(VLOOKUP($D10,'Tarife'!$A$2:$F$101,4,FALSE),0))</f>
        <v/>
      </c>
      <c r="K10" s="18">
        <f>IF(OR($I10="",$J10=""),"",IFERROR($I10*$J10,0))</f>
        <v/>
      </c>
      <c r="L10" s="18">
        <f>IF($D10="","",IFERROR(VLOOKUP($D10,'Tarife'!$A$2:$F$101,5,FALSE)/12,0))</f>
        <v/>
      </c>
      <c r="M10" s="18">
        <f>IF(OR($K10="",$L10=""),"",IFERROR($K10+$L10,0))</f>
        <v/>
      </c>
      <c r="N10" s="18">
        <f>IF($M10="","",IFERROR($M10*VLOOKUP($D10,'Tarife'!$A$2:$F$101,6,FALSE),0))</f>
        <v/>
      </c>
      <c r="O10" s="18">
        <f>IF(OR($M10="",$N10=""),"",IFERROR($M10+$N10,0))</f>
        <v/>
      </c>
      <c r="P10" s="19">
        <f>IF($I10="","",IF($I10&gt;350,"Überdurchschnittlich",IF($I10&lt;200,"Niedrig","Normal")))</f>
        <v/>
      </c>
      <c r="Q10" s="20">
        <f>IF($I10="","",IFERROR($I10/SUM($I$2:$I$101),0))</f>
        <v/>
      </c>
    </row>
    <row r="11">
      <c r="A11" s="9" t="inlineStr"/>
      <c r="B11" s="9" t="inlineStr"/>
      <c r="C11" s="9" t="inlineStr"/>
      <c r="D11" s="9" t="inlineStr"/>
      <c r="E11" s="14" t="inlineStr"/>
      <c r="F11" s="9" t="inlineStr"/>
      <c r="G11" s="15" t="inlineStr"/>
      <c r="H11" s="15" t="inlineStr"/>
      <c r="I11" s="21">
        <f>IF(OR($G11="",$H11=""),"",IFERROR($H11-$G11,0))</f>
        <v/>
      </c>
      <c r="J11" s="22">
        <f>IF($D11="","",IFERROR(VLOOKUP($D11,'Tarife'!$A$2:$F$101,4,FALSE),0))</f>
        <v/>
      </c>
      <c r="K11" s="23">
        <f>IF(OR($I11="",$J11=""),"",IFERROR($I11*$J11,0))</f>
        <v/>
      </c>
      <c r="L11" s="23">
        <f>IF($D11="","",IFERROR(VLOOKUP($D11,'Tarife'!$A$2:$F$101,5,FALSE)/12,0))</f>
        <v/>
      </c>
      <c r="M11" s="23">
        <f>IF(OR($K11="",$L11=""),"",IFERROR($K11+$L11,0))</f>
        <v/>
      </c>
      <c r="N11" s="23">
        <f>IF($M11="","",IFERROR($M11*VLOOKUP($D11,'Tarife'!$A$2:$F$101,6,FALSE),0))</f>
        <v/>
      </c>
      <c r="O11" s="23">
        <f>IF(OR($M11="",$N11=""),"",IFERROR($M11+$N11,0))</f>
        <v/>
      </c>
      <c r="P11" s="24">
        <f>IF($I11="","",IF($I11&gt;350,"Überdurchschnittlich",IF($I11&lt;200,"Niedrig","Normal")))</f>
        <v/>
      </c>
      <c r="Q11" s="25">
        <f>IF($I11="","",IFERROR($I11/SUM($I$2:$I$101),0))</f>
        <v/>
      </c>
    </row>
    <row r="12">
      <c r="A12" s="9" t="inlineStr"/>
      <c r="B12" s="9" t="inlineStr"/>
      <c r="C12" s="9" t="inlineStr"/>
      <c r="D12" s="9" t="inlineStr"/>
      <c r="E12" s="14" t="inlineStr"/>
      <c r="F12" s="9" t="inlineStr"/>
      <c r="G12" s="15" t="inlineStr"/>
      <c r="H12" s="15" t="inlineStr"/>
      <c r="I12" s="16">
        <f>IF(OR($G12="",$H12=""),"",IFERROR($H12-$G12,0))</f>
        <v/>
      </c>
      <c r="J12" s="17">
        <f>IF($D12="","",IFERROR(VLOOKUP($D12,'Tarife'!$A$2:$F$101,4,FALSE),0))</f>
        <v/>
      </c>
      <c r="K12" s="18">
        <f>IF(OR($I12="",$J12=""),"",IFERROR($I12*$J12,0))</f>
        <v/>
      </c>
      <c r="L12" s="18">
        <f>IF($D12="","",IFERROR(VLOOKUP($D12,'Tarife'!$A$2:$F$101,5,FALSE)/12,0))</f>
        <v/>
      </c>
      <c r="M12" s="18">
        <f>IF(OR($K12="",$L12=""),"",IFERROR($K12+$L12,0))</f>
        <v/>
      </c>
      <c r="N12" s="18">
        <f>IF($M12="","",IFERROR($M12*VLOOKUP($D12,'Tarife'!$A$2:$F$101,6,FALSE),0))</f>
        <v/>
      </c>
      <c r="O12" s="18">
        <f>IF(OR($M12="",$N12=""),"",IFERROR($M12+$N12,0))</f>
        <v/>
      </c>
      <c r="P12" s="19">
        <f>IF($I12="","",IF($I12&gt;350,"Überdurchschnittlich",IF($I12&lt;200,"Niedrig","Normal")))</f>
        <v/>
      </c>
      <c r="Q12" s="20">
        <f>IF($I12="","",IFERROR($I12/SUM($I$2:$I$101),0))</f>
        <v/>
      </c>
    </row>
    <row r="13">
      <c r="A13" s="9" t="inlineStr"/>
      <c r="B13" s="9" t="inlineStr"/>
      <c r="C13" s="9" t="inlineStr"/>
      <c r="D13" s="9" t="inlineStr"/>
      <c r="E13" s="14" t="inlineStr"/>
      <c r="F13" s="9" t="inlineStr"/>
      <c r="G13" s="15" t="inlineStr"/>
      <c r="H13" s="15" t="inlineStr"/>
      <c r="I13" s="21">
        <f>IF(OR($G13="",$H13=""),"",IFERROR($H13-$G13,0))</f>
        <v/>
      </c>
      <c r="J13" s="22">
        <f>IF($D13="","",IFERROR(VLOOKUP($D13,'Tarife'!$A$2:$F$101,4,FALSE),0))</f>
        <v/>
      </c>
      <c r="K13" s="23">
        <f>IF(OR($I13="",$J13=""),"",IFERROR($I13*$J13,0))</f>
        <v/>
      </c>
      <c r="L13" s="23">
        <f>IF($D13="","",IFERROR(VLOOKUP($D13,'Tarife'!$A$2:$F$101,5,FALSE)/12,0))</f>
        <v/>
      </c>
      <c r="M13" s="23">
        <f>IF(OR($K13="",$L13=""),"",IFERROR($K13+$L13,0))</f>
        <v/>
      </c>
      <c r="N13" s="23">
        <f>IF($M13="","",IFERROR($M13*VLOOKUP($D13,'Tarife'!$A$2:$F$101,6,FALSE),0))</f>
        <v/>
      </c>
      <c r="O13" s="23">
        <f>IF(OR($M13="",$N13=""),"",IFERROR($M13+$N13,0))</f>
        <v/>
      </c>
      <c r="P13" s="24">
        <f>IF($I13="","",IF($I13&gt;350,"Überdurchschnittlich",IF($I13&lt;200,"Niedrig","Normal")))</f>
        <v/>
      </c>
      <c r="Q13" s="25">
        <f>IF($I13="","",IFERROR($I13/SUM($I$2:$I$101),0))</f>
        <v/>
      </c>
    </row>
    <row r="14">
      <c r="A14" s="9" t="inlineStr"/>
      <c r="B14" s="9" t="inlineStr"/>
      <c r="C14" s="9" t="inlineStr"/>
      <c r="D14" s="9" t="inlineStr"/>
      <c r="E14" s="14" t="inlineStr"/>
      <c r="F14" s="9" t="inlineStr"/>
      <c r="G14" s="15" t="inlineStr"/>
      <c r="H14" s="15" t="inlineStr"/>
      <c r="I14" s="16">
        <f>IF(OR($G14="",$H14=""),"",IFERROR($H14-$G14,0))</f>
        <v/>
      </c>
      <c r="J14" s="17">
        <f>IF($D14="","",IFERROR(VLOOKUP($D14,'Tarife'!$A$2:$F$101,4,FALSE),0))</f>
        <v/>
      </c>
      <c r="K14" s="18">
        <f>IF(OR($I14="",$J14=""),"",IFERROR($I14*$J14,0))</f>
        <v/>
      </c>
      <c r="L14" s="18">
        <f>IF($D14="","",IFERROR(VLOOKUP($D14,'Tarife'!$A$2:$F$101,5,FALSE)/12,0))</f>
        <v/>
      </c>
      <c r="M14" s="18">
        <f>IF(OR($K14="",$L14=""),"",IFERROR($K14+$L14,0))</f>
        <v/>
      </c>
      <c r="N14" s="18">
        <f>IF($M14="","",IFERROR($M14*VLOOKUP($D14,'Tarife'!$A$2:$F$101,6,FALSE),0))</f>
        <v/>
      </c>
      <c r="O14" s="18">
        <f>IF(OR($M14="",$N14=""),"",IFERROR($M14+$N14,0))</f>
        <v/>
      </c>
      <c r="P14" s="19">
        <f>IF($I14="","",IF($I14&gt;350,"Überdurchschnittlich",IF($I14&lt;200,"Niedrig","Normal")))</f>
        <v/>
      </c>
      <c r="Q14" s="20">
        <f>IF($I14="","",IFERROR($I14/SUM($I$2:$I$101),0))</f>
        <v/>
      </c>
    </row>
    <row r="15">
      <c r="A15" s="9" t="inlineStr"/>
      <c r="B15" s="9" t="inlineStr"/>
      <c r="C15" s="9" t="inlineStr"/>
      <c r="D15" s="9" t="inlineStr"/>
      <c r="E15" s="14" t="inlineStr"/>
      <c r="F15" s="9" t="inlineStr"/>
      <c r="G15" s="15" t="inlineStr"/>
      <c r="H15" s="15" t="inlineStr"/>
      <c r="I15" s="21">
        <f>IF(OR($G15="",$H15=""),"",IFERROR($H15-$G15,0))</f>
        <v/>
      </c>
      <c r="J15" s="22">
        <f>IF($D15="","",IFERROR(VLOOKUP($D15,'Tarife'!$A$2:$F$101,4,FALSE),0))</f>
        <v/>
      </c>
      <c r="K15" s="23">
        <f>IF(OR($I15="",$J15=""),"",IFERROR($I15*$J15,0))</f>
        <v/>
      </c>
      <c r="L15" s="23">
        <f>IF($D15="","",IFERROR(VLOOKUP($D15,'Tarife'!$A$2:$F$101,5,FALSE)/12,0))</f>
        <v/>
      </c>
      <c r="M15" s="23">
        <f>IF(OR($K15="",$L15=""),"",IFERROR($K15+$L15,0))</f>
        <v/>
      </c>
      <c r="N15" s="23">
        <f>IF($M15="","",IFERROR($M15*VLOOKUP($D15,'Tarife'!$A$2:$F$101,6,FALSE),0))</f>
        <v/>
      </c>
      <c r="O15" s="23">
        <f>IF(OR($M15="",$N15=""),"",IFERROR($M15+$N15,0))</f>
        <v/>
      </c>
      <c r="P15" s="24">
        <f>IF($I15="","",IF($I15&gt;350,"Überdurchschnittlich",IF($I15&lt;200,"Niedrig","Normal")))</f>
        <v/>
      </c>
      <c r="Q15" s="25">
        <f>IF($I15="","",IFERROR($I15/SUM($I$2:$I$101),0))</f>
        <v/>
      </c>
    </row>
    <row r="16">
      <c r="A16" s="9" t="inlineStr"/>
      <c r="B16" s="9" t="inlineStr"/>
      <c r="C16" s="9" t="inlineStr"/>
      <c r="D16" s="9" t="inlineStr"/>
      <c r="E16" s="14" t="inlineStr"/>
      <c r="F16" s="9" t="inlineStr"/>
      <c r="G16" s="15" t="inlineStr"/>
      <c r="H16" s="15" t="inlineStr"/>
      <c r="I16" s="16">
        <f>IF(OR($G16="",$H16=""),"",IFERROR($H16-$G16,0))</f>
        <v/>
      </c>
      <c r="J16" s="17">
        <f>IF($D16="","",IFERROR(VLOOKUP($D16,'Tarife'!$A$2:$F$101,4,FALSE),0))</f>
        <v/>
      </c>
      <c r="K16" s="18">
        <f>IF(OR($I16="",$J16=""),"",IFERROR($I16*$J16,0))</f>
        <v/>
      </c>
      <c r="L16" s="18">
        <f>IF($D16="","",IFERROR(VLOOKUP($D16,'Tarife'!$A$2:$F$101,5,FALSE)/12,0))</f>
        <v/>
      </c>
      <c r="M16" s="18">
        <f>IF(OR($K16="",$L16=""),"",IFERROR($K16+$L16,0))</f>
        <v/>
      </c>
      <c r="N16" s="18">
        <f>IF($M16="","",IFERROR($M16*VLOOKUP($D16,'Tarife'!$A$2:$F$101,6,FALSE),0))</f>
        <v/>
      </c>
      <c r="O16" s="18">
        <f>IF(OR($M16="",$N16=""),"",IFERROR($M16+$N16,0))</f>
        <v/>
      </c>
      <c r="P16" s="19">
        <f>IF($I16="","",IF($I16&gt;350,"Überdurchschnittlich",IF($I16&lt;200,"Niedrig","Normal")))</f>
        <v/>
      </c>
      <c r="Q16" s="20">
        <f>IF($I16="","",IFERROR($I16/SUM($I$2:$I$101),0))</f>
        <v/>
      </c>
    </row>
    <row r="17">
      <c r="A17" s="9" t="inlineStr"/>
      <c r="B17" s="9" t="inlineStr"/>
      <c r="C17" s="9" t="inlineStr"/>
      <c r="D17" s="9" t="inlineStr"/>
      <c r="E17" s="14" t="inlineStr"/>
      <c r="F17" s="9" t="inlineStr"/>
      <c r="G17" s="15" t="inlineStr"/>
      <c r="H17" s="15" t="inlineStr"/>
      <c r="I17" s="21">
        <f>IF(OR($G17="",$H17=""),"",IFERROR($H17-$G17,0))</f>
        <v/>
      </c>
      <c r="J17" s="22">
        <f>IF($D17="","",IFERROR(VLOOKUP($D17,'Tarife'!$A$2:$F$101,4,FALSE),0))</f>
        <v/>
      </c>
      <c r="K17" s="23">
        <f>IF(OR($I17="",$J17=""),"",IFERROR($I17*$J17,0))</f>
        <v/>
      </c>
      <c r="L17" s="23">
        <f>IF($D17="","",IFERROR(VLOOKUP($D17,'Tarife'!$A$2:$F$101,5,FALSE)/12,0))</f>
        <v/>
      </c>
      <c r="M17" s="23">
        <f>IF(OR($K17="",$L17=""),"",IFERROR($K17+$L17,0))</f>
        <v/>
      </c>
      <c r="N17" s="23">
        <f>IF($M17="","",IFERROR($M17*VLOOKUP($D17,'Tarife'!$A$2:$F$101,6,FALSE),0))</f>
        <v/>
      </c>
      <c r="O17" s="23">
        <f>IF(OR($M17="",$N17=""),"",IFERROR($M17+$N17,0))</f>
        <v/>
      </c>
      <c r="P17" s="24">
        <f>IF($I17="","",IF($I17&gt;350,"Überdurchschnittlich",IF($I17&lt;200,"Niedrig","Normal")))</f>
        <v/>
      </c>
      <c r="Q17" s="25">
        <f>IF($I17="","",IFERROR($I17/SUM($I$2:$I$101),0))</f>
        <v/>
      </c>
    </row>
    <row r="18">
      <c r="A18" s="9" t="inlineStr"/>
      <c r="B18" s="9" t="inlineStr"/>
      <c r="C18" s="9" t="inlineStr"/>
      <c r="D18" s="9" t="inlineStr"/>
      <c r="E18" s="14" t="inlineStr"/>
      <c r="F18" s="9" t="inlineStr"/>
      <c r="G18" s="15" t="inlineStr"/>
      <c r="H18" s="15" t="inlineStr"/>
      <c r="I18" s="16">
        <f>IF(OR($G18="",$H18=""),"",IFERROR($H18-$G18,0))</f>
        <v/>
      </c>
      <c r="J18" s="17">
        <f>IF($D18="","",IFERROR(VLOOKUP($D18,'Tarife'!$A$2:$F$101,4,FALSE),0))</f>
        <v/>
      </c>
      <c r="K18" s="18">
        <f>IF(OR($I18="",$J18=""),"",IFERROR($I18*$J18,0))</f>
        <v/>
      </c>
      <c r="L18" s="18">
        <f>IF($D18="","",IFERROR(VLOOKUP($D18,'Tarife'!$A$2:$F$101,5,FALSE)/12,0))</f>
        <v/>
      </c>
      <c r="M18" s="18">
        <f>IF(OR($K18="",$L18=""),"",IFERROR($K18+$L18,0))</f>
        <v/>
      </c>
      <c r="N18" s="18">
        <f>IF($M18="","",IFERROR($M18*VLOOKUP($D18,'Tarife'!$A$2:$F$101,6,FALSE),0))</f>
        <v/>
      </c>
      <c r="O18" s="18">
        <f>IF(OR($M18="",$N18=""),"",IFERROR($M18+$N18,0))</f>
        <v/>
      </c>
      <c r="P18" s="19">
        <f>IF($I18="","",IF($I18&gt;350,"Überdurchschnittlich",IF($I18&lt;200,"Niedrig","Normal")))</f>
        <v/>
      </c>
      <c r="Q18" s="20">
        <f>IF($I18="","",IFERROR($I18/SUM($I$2:$I$101),0))</f>
        <v/>
      </c>
    </row>
    <row r="19">
      <c r="A19" s="9" t="inlineStr"/>
      <c r="B19" s="9" t="inlineStr"/>
      <c r="C19" s="9" t="inlineStr"/>
      <c r="D19" s="9" t="inlineStr"/>
      <c r="E19" s="14" t="inlineStr"/>
      <c r="F19" s="9" t="inlineStr"/>
      <c r="G19" s="15" t="inlineStr"/>
      <c r="H19" s="15" t="inlineStr"/>
      <c r="I19" s="21">
        <f>IF(OR($G19="",$H19=""),"",IFERROR($H19-$G19,0))</f>
        <v/>
      </c>
      <c r="J19" s="22">
        <f>IF($D19="","",IFERROR(VLOOKUP($D19,'Tarife'!$A$2:$F$101,4,FALSE),0))</f>
        <v/>
      </c>
      <c r="K19" s="23">
        <f>IF(OR($I19="",$J19=""),"",IFERROR($I19*$J19,0))</f>
        <v/>
      </c>
      <c r="L19" s="23">
        <f>IF($D19="","",IFERROR(VLOOKUP($D19,'Tarife'!$A$2:$F$101,5,FALSE)/12,0))</f>
        <v/>
      </c>
      <c r="M19" s="23">
        <f>IF(OR($K19="",$L19=""),"",IFERROR($K19+$L19,0))</f>
        <v/>
      </c>
      <c r="N19" s="23">
        <f>IF($M19="","",IFERROR($M19*VLOOKUP($D19,'Tarife'!$A$2:$F$101,6,FALSE),0))</f>
        <v/>
      </c>
      <c r="O19" s="23">
        <f>IF(OR($M19="",$N19=""),"",IFERROR($M19+$N19,0))</f>
        <v/>
      </c>
      <c r="P19" s="24">
        <f>IF($I19="","",IF($I19&gt;350,"Überdurchschnittlich",IF($I19&lt;200,"Niedrig","Normal")))</f>
        <v/>
      </c>
      <c r="Q19" s="25">
        <f>IF($I19="","",IFERROR($I19/SUM($I$2:$I$101),0))</f>
        <v/>
      </c>
    </row>
    <row r="20">
      <c r="A20" s="9" t="inlineStr"/>
      <c r="B20" s="9" t="inlineStr"/>
      <c r="C20" s="9" t="inlineStr"/>
      <c r="D20" s="9" t="inlineStr"/>
      <c r="E20" s="14" t="inlineStr"/>
      <c r="F20" s="9" t="inlineStr"/>
      <c r="G20" s="15" t="inlineStr"/>
      <c r="H20" s="15" t="inlineStr"/>
      <c r="I20" s="16">
        <f>IF(OR($G20="",$H20=""),"",IFERROR($H20-$G20,0))</f>
        <v/>
      </c>
      <c r="J20" s="17">
        <f>IF($D20="","",IFERROR(VLOOKUP($D20,'Tarife'!$A$2:$F$101,4,FALSE),0))</f>
        <v/>
      </c>
      <c r="K20" s="18">
        <f>IF(OR($I20="",$J20=""),"",IFERROR($I20*$J20,0))</f>
        <v/>
      </c>
      <c r="L20" s="18">
        <f>IF($D20="","",IFERROR(VLOOKUP($D20,'Tarife'!$A$2:$F$101,5,FALSE)/12,0))</f>
        <v/>
      </c>
      <c r="M20" s="18">
        <f>IF(OR($K20="",$L20=""),"",IFERROR($K20+$L20,0))</f>
        <v/>
      </c>
      <c r="N20" s="18">
        <f>IF($M20="","",IFERROR($M20*VLOOKUP($D20,'Tarife'!$A$2:$F$101,6,FALSE),0))</f>
        <v/>
      </c>
      <c r="O20" s="18">
        <f>IF(OR($M20="",$N20=""),"",IFERROR($M20+$N20,0))</f>
        <v/>
      </c>
      <c r="P20" s="19">
        <f>IF($I20="","",IF($I20&gt;350,"Überdurchschnittlich",IF($I20&lt;200,"Niedrig","Normal")))</f>
        <v/>
      </c>
      <c r="Q20" s="20">
        <f>IF($I20="","",IFERROR($I20/SUM($I$2:$I$101),0))</f>
        <v/>
      </c>
    </row>
    <row r="21">
      <c r="A21" s="9" t="inlineStr"/>
      <c r="B21" s="9" t="inlineStr"/>
      <c r="C21" s="9" t="inlineStr"/>
      <c r="D21" s="9" t="inlineStr"/>
      <c r="E21" s="14" t="inlineStr"/>
      <c r="F21" s="9" t="inlineStr"/>
      <c r="G21" s="15" t="inlineStr"/>
      <c r="H21" s="15" t="inlineStr"/>
      <c r="I21" s="21">
        <f>IF(OR($G21="",$H21=""),"",IFERROR($H21-$G21,0))</f>
        <v/>
      </c>
      <c r="J21" s="22">
        <f>IF($D21="","",IFERROR(VLOOKUP($D21,'Tarife'!$A$2:$F$101,4,FALSE),0))</f>
        <v/>
      </c>
      <c r="K21" s="23">
        <f>IF(OR($I21="",$J21=""),"",IFERROR($I21*$J21,0))</f>
        <v/>
      </c>
      <c r="L21" s="23">
        <f>IF($D21="","",IFERROR(VLOOKUP($D21,'Tarife'!$A$2:$F$101,5,FALSE)/12,0))</f>
        <v/>
      </c>
      <c r="M21" s="23">
        <f>IF(OR($K21="",$L21=""),"",IFERROR($K21+$L21,0))</f>
        <v/>
      </c>
      <c r="N21" s="23">
        <f>IF($M21="","",IFERROR($M21*VLOOKUP($D21,'Tarife'!$A$2:$F$101,6,FALSE),0))</f>
        <v/>
      </c>
      <c r="O21" s="23">
        <f>IF(OR($M21="",$N21=""),"",IFERROR($M21+$N21,0))</f>
        <v/>
      </c>
      <c r="P21" s="24">
        <f>IF($I21="","",IF($I21&gt;350,"Überdurchschnittlich",IF($I21&lt;200,"Niedrig","Normal")))</f>
        <v/>
      </c>
      <c r="Q21" s="25">
        <f>IF($I21="","",IFERROR($I21/SUM($I$2:$I$101),0))</f>
        <v/>
      </c>
    </row>
    <row r="22">
      <c r="A22" s="9" t="inlineStr"/>
      <c r="B22" s="9" t="inlineStr"/>
      <c r="C22" s="9" t="inlineStr"/>
      <c r="D22" s="9" t="inlineStr"/>
      <c r="E22" s="14" t="inlineStr"/>
      <c r="F22" s="9" t="inlineStr"/>
      <c r="G22" s="15" t="inlineStr"/>
      <c r="H22" s="15" t="inlineStr"/>
      <c r="I22" s="16">
        <f>IF(OR($G22="",$H22=""),"",IFERROR($H22-$G22,0))</f>
        <v/>
      </c>
      <c r="J22" s="17">
        <f>IF($D22="","",IFERROR(VLOOKUP($D22,'Tarife'!$A$2:$F$101,4,FALSE),0))</f>
        <v/>
      </c>
      <c r="K22" s="18">
        <f>IF(OR($I22="",$J22=""),"",IFERROR($I22*$J22,0))</f>
        <v/>
      </c>
      <c r="L22" s="18">
        <f>IF($D22="","",IFERROR(VLOOKUP($D22,'Tarife'!$A$2:$F$101,5,FALSE)/12,0))</f>
        <v/>
      </c>
      <c r="M22" s="18">
        <f>IF(OR($K22="",$L22=""),"",IFERROR($K22+$L22,0))</f>
        <v/>
      </c>
      <c r="N22" s="18">
        <f>IF($M22="","",IFERROR($M22*VLOOKUP($D22,'Tarife'!$A$2:$F$101,6,FALSE),0))</f>
        <v/>
      </c>
      <c r="O22" s="18">
        <f>IF(OR($M22="",$N22=""),"",IFERROR($M22+$N22,0))</f>
        <v/>
      </c>
      <c r="P22" s="19">
        <f>IF($I22="","",IF($I22&gt;350,"Überdurchschnittlich",IF($I22&lt;200,"Niedrig","Normal")))</f>
        <v/>
      </c>
      <c r="Q22" s="20">
        <f>IF($I22="","",IFERROR($I22/SUM($I$2:$I$101),0))</f>
        <v/>
      </c>
    </row>
    <row r="23">
      <c r="A23" s="9" t="inlineStr"/>
      <c r="B23" s="9" t="inlineStr"/>
      <c r="C23" s="9" t="inlineStr"/>
      <c r="D23" s="9" t="inlineStr"/>
      <c r="E23" s="14" t="inlineStr"/>
      <c r="F23" s="9" t="inlineStr"/>
      <c r="G23" s="15" t="inlineStr"/>
      <c r="H23" s="15" t="inlineStr"/>
      <c r="I23" s="21">
        <f>IF(OR($G23="",$H23=""),"",IFERROR($H23-$G23,0))</f>
        <v/>
      </c>
      <c r="J23" s="22">
        <f>IF($D23="","",IFERROR(VLOOKUP($D23,'Tarife'!$A$2:$F$101,4,FALSE),0))</f>
        <v/>
      </c>
      <c r="K23" s="23">
        <f>IF(OR($I23="",$J23=""),"",IFERROR($I23*$J23,0))</f>
        <v/>
      </c>
      <c r="L23" s="23">
        <f>IF($D23="","",IFERROR(VLOOKUP($D23,'Tarife'!$A$2:$F$101,5,FALSE)/12,0))</f>
        <v/>
      </c>
      <c r="M23" s="23">
        <f>IF(OR($K23="",$L23=""),"",IFERROR($K23+$L23,0))</f>
        <v/>
      </c>
      <c r="N23" s="23">
        <f>IF($M23="","",IFERROR($M23*VLOOKUP($D23,'Tarife'!$A$2:$F$101,6,FALSE),0))</f>
        <v/>
      </c>
      <c r="O23" s="23">
        <f>IF(OR($M23="",$N23=""),"",IFERROR($M23+$N23,0))</f>
        <v/>
      </c>
      <c r="P23" s="24">
        <f>IF($I23="","",IF($I23&gt;350,"Überdurchschnittlich",IF($I23&lt;200,"Niedrig","Normal")))</f>
        <v/>
      </c>
      <c r="Q23" s="25">
        <f>IF($I23="","",IFERROR($I23/SUM($I$2:$I$101),0))</f>
        <v/>
      </c>
    </row>
    <row r="24">
      <c r="A24" s="9" t="inlineStr"/>
      <c r="B24" s="9" t="inlineStr"/>
      <c r="C24" s="9" t="inlineStr"/>
      <c r="D24" s="9" t="inlineStr"/>
      <c r="E24" s="14" t="inlineStr"/>
      <c r="F24" s="9" t="inlineStr"/>
      <c r="G24" s="15" t="inlineStr"/>
      <c r="H24" s="15" t="inlineStr"/>
      <c r="I24" s="16">
        <f>IF(OR($G24="",$H24=""),"",IFERROR($H24-$G24,0))</f>
        <v/>
      </c>
      <c r="J24" s="17">
        <f>IF($D24="","",IFERROR(VLOOKUP($D24,'Tarife'!$A$2:$F$101,4,FALSE),0))</f>
        <v/>
      </c>
      <c r="K24" s="18">
        <f>IF(OR($I24="",$J24=""),"",IFERROR($I24*$J24,0))</f>
        <v/>
      </c>
      <c r="L24" s="18">
        <f>IF($D24="","",IFERROR(VLOOKUP($D24,'Tarife'!$A$2:$F$101,5,FALSE)/12,0))</f>
        <v/>
      </c>
      <c r="M24" s="18">
        <f>IF(OR($K24="",$L24=""),"",IFERROR($K24+$L24,0))</f>
        <v/>
      </c>
      <c r="N24" s="18">
        <f>IF($M24="","",IFERROR($M24*VLOOKUP($D24,'Tarife'!$A$2:$F$101,6,FALSE),0))</f>
        <v/>
      </c>
      <c r="O24" s="18">
        <f>IF(OR($M24="",$N24=""),"",IFERROR($M24+$N24,0))</f>
        <v/>
      </c>
      <c r="P24" s="19">
        <f>IF($I24="","",IF($I24&gt;350,"Überdurchschnittlich",IF($I24&lt;200,"Niedrig","Normal")))</f>
        <v/>
      </c>
      <c r="Q24" s="20">
        <f>IF($I24="","",IFERROR($I24/SUM($I$2:$I$101),0))</f>
        <v/>
      </c>
    </row>
    <row r="25">
      <c r="A25" s="9" t="inlineStr"/>
      <c r="B25" s="9" t="inlineStr"/>
      <c r="C25" s="9" t="inlineStr"/>
      <c r="D25" s="9" t="inlineStr"/>
      <c r="E25" s="14" t="inlineStr"/>
      <c r="F25" s="9" t="inlineStr"/>
      <c r="G25" s="15" t="inlineStr"/>
      <c r="H25" s="15" t="inlineStr"/>
      <c r="I25" s="21">
        <f>IF(OR($G25="",$H25=""),"",IFERROR($H25-$G25,0))</f>
        <v/>
      </c>
      <c r="J25" s="22">
        <f>IF($D25="","",IFERROR(VLOOKUP($D25,'Tarife'!$A$2:$F$101,4,FALSE),0))</f>
        <v/>
      </c>
      <c r="K25" s="23">
        <f>IF(OR($I25="",$J25=""),"",IFERROR($I25*$J25,0))</f>
        <v/>
      </c>
      <c r="L25" s="23">
        <f>IF($D25="","",IFERROR(VLOOKUP($D25,'Tarife'!$A$2:$F$101,5,FALSE)/12,0))</f>
        <v/>
      </c>
      <c r="M25" s="23">
        <f>IF(OR($K25="",$L25=""),"",IFERROR($K25+$L25,0))</f>
        <v/>
      </c>
      <c r="N25" s="23">
        <f>IF($M25="","",IFERROR($M25*VLOOKUP($D25,'Tarife'!$A$2:$F$101,6,FALSE),0))</f>
        <v/>
      </c>
      <c r="O25" s="23">
        <f>IF(OR($M25="",$N25=""),"",IFERROR($M25+$N25,0))</f>
        <v/>
      </c>
      <c r="P25" s="24">
        <f>IF($I25="","",IF($I25&gt;350,"Überdurchschnittlich",IF($I25&lt;200,"Niedrig","Normal")))</f>
        <v/>
      </c>
      <c r="Q25" s="25">
        <f>IF($I25="","",IFERROR($I25/SUM($I$2:$I$101),0))</f>
        <v/>
      </c>
    </row>
    <row r="26">
      <c r="A26" s="9" t="inlineStr"/>
      <c r="B26" s="9" t="inlineStr"/>
      <c r="C26" s="9" t="inlineStr"/>
      <c r="D26" s="9" t="inlineStr"/>
      <c r="E26" s="14" t="inlineStr"/>
      <c r="F26" s="9" t="inlineStr"/>
      <c r="G26" s="15" t="inlineStr"/>
      <c r="H26" s="15" t="inlineStr"/>
      <c r="I26" s="16">
        <f>IF(OR($G26="",$H26=""),"",IFERROR($H26-$G26,0))</f>
        <v/>
      </c>
      <c r="J26" s="17">
        <f>IF($D26="","",IFERROR(VLOOKUP($D26,'Tarife'!$A$2:$F$101,4,FALSE),0))</f>
        <v/>
      </c>
      <c r="K26" s="18">
        <f>IF(OR($I26="",$J26=""),"",IFERROR($I26*$J26,0))</f>
        <v/>
      </c>
      <c r="L26" s="18">
        <f>IF($D26="","",IFERROR(VLOOKUP($D26,'Tarife'!$A$2:$F$101,5,FALSE)/12,0))</f>
        <v/>
      </c>
      <c r="M26" s="18">
        <f>IF(OR($K26="",$L26=""),"",IFERROR($K26+$L26,0))</f>
        <v/>
      </c>
      <c r="N26" s="18">
        <f>IF($M26="","",IFERROR($M26*VLOOKUP($D26,'Tarife'!$A$2:$F$101,6,FALSE),0))</f>
        <v/>
      </c>
      <c r="O26" s="18">
        <f>IF(OR($M26="",$N26=""),"",IFERROR($M26+$N26,0))</f>
        <v/>
      </c>
      <c r="P26" s="19">
        <f>IF($I26="","",IF($I26&gt;350,"Überdurchschnittlich",IF($I26&lt;200,"Niedrig","Normal")))</f>
        <v/>
      </c>
      <c r="Q26" s="20">
        <f>IF($I26="","",IFERROR($I26/SUM($I$2:$I$101),0))</f>
        <v/>
      </c>
    </row>
    <row r="27">
      <c r="A27" s="9" t="inlineStr"/>
      <c r="B27" s="9" t="inlineStr"/>
      <c r="C27" s="9" t="inlineStr"/>
      <c r="D27" s="9" t="inlineStr"/>
      <c r="E27" s="14" t="inlineStr"/>
      <c r="F27" s="9" t="inlineStr"/>
      <c r="G27" s="15" t="inlineStr"/>
      <c r="H27" s="15" t="inlineStr"/>
      <c r="I27" s="21">
        <f>IF(OR($G27="",$H27=""),"",IFERROR($H27-$G27,0))</f>
        <v/>
      </c>
      <c r="J27" s="22">
        <f>IF($D27="","",IFERROR(VLOOKUP($D27,'Tarife'!$A$2:$F$101,4,FALSE),0))</f>
        <v/>
      </c>
      <c r="K27" s="23">
        <f>IF(OR($I27="",$J27=""),"",IFERROR($I27*$J27,0))</f>
        <v/>
      </c>
      <c r="L27" s="23">
        <f>IF($D27="","",IFERROR(VLOOKUP($D27,'Tarife'!$A$2:$F$101,5,FALSE)/12,0))</f>
        <v/>
      </c>
      <c r="M27" s="23">
        <f>IF(OR($K27="",$L27=""),"",IFERROR($K27+$L27,0))</f>
        <v/>
      </c>
      <c r="N27" s="23">
        <f>IF($M27="","",IFERROR($M27*VLOOKUP($D27,'Tarife'!$A$2:$F$101,6,FALSE),0))</f>
        <v/>
      </c>
      <c r="O27" s="23">
        <f>IF(OR($M27="",$N27=""),"",IFERROR($M27+$N27,0))</f>
        <v/>
      </c>
      <c r="P27" s="24">
        <f>IF($I27="","",IF($I27&gt;350,"Überdurchschnittlich",IF($I27&lt;200,"Niedrig","Normal")))</f>
        <v/>
      </c>
      <c r="Q27" s="25">
        <f>IF($I27="","",IFERROR($I27/SUM($I$2:$I$101),0))</f>
        <v/>
      </c>
    </row>
    <row r="28">
      <c r="A28" s="9" t="inlineStr"/>
      <c r="B28" s="9" t="inlineStr"/>
      <c r="C28" s="9" t="inlineStr"/>
      <c r="D28" s="9" t="inlineStr"/>
      <c r="E28" s="14" t="inlineStr"/>
      <c r="F28" s="9" t="inlineStr"/>
      <c r="G28" s="15" t="inlineStr"/>
      <c r="H28" s="15" t="inlineStr"/>
      <c r="I28" s="16">
        <f>IF(OR($G28="",$H28=""),"",IFERROR($H28-$G28,0))</f>
        <v/>
      </c>
      <c r="J28" s="17">
        <f>IF($D28="","",IFERROR(VLOOKUP($D28,'Tarife'!$A$2:$F$101,4,FALSE),0))</f>
        <v/>
      </c>
      <c r="K28" s="18">
        <f>IF(OR($I28="",$J28=""),"",IFERROR($I28*$J28,0))</f>
        <v/>
      </c>
      <c r="L28" s="18">
        <f>IF($D28="","",IFERROR(VLOOKUP($D28,'Tarife'!$A$2:$F$101,5,FALSE)/12,0))</f>
        <v/>
      </c>
      <c r="M28" s="18">
        <f>IF(OR($K28="",$L28=""),"",IFERROR($K28+$L28,0))</f>
        <v/>
      </c>
      <c r="N28" s="18">
        <f>IF($M28="","",IFERROR($M28*VLOOKUP($D28,'Tarife'!$A$2:$F$101,6,FALSE),0))</f>
        <v/>
      </c>
      <c r="O28" s="18">
        <f>IF(OR($M28="",$N28=""),"",IFERROR($M28+$N28,0))</f>
        <v/>
      </c>
      <c r="P28" s="19">
        <f>IF($I28="","",IF($I28&gt;350,"Überdurchschnittlich",IF($I28&lt;200,"Niedrig","Normal")))</f>
        <v/>
      </c>
      <c r="Q28" s="20">
        <f>IF($I28="","",IFERROR($I28/SUM($I$2:$I$101),0))</f>
        <v/>
      </c>
    </row>
    <row r="29">
      <c r="A29" s="9" t="inlineStr"/>
      <c r="B29" s="9" t="inlineStr"/>
      <c r="C29" s="9" t="inlineStr"/>
      <c r="D29" s="9" t="inlineStr"/>
      <c r="E29" s="14" t="inlineStr"/>
      <c r="F29" s="9" t="inlineStr"/>
      <c r="G29" s="15" t="inlineStr"/>
      <c r="H29" s="15" t="inlineStr"/>
      <c r="I29" s="21">
        <f>IF(OR($G29="",$H29=""),"",IFERROR($H29-$G29,0))</f>
        <v/>
      </c>
      <c r="J29" s="22">
        <f>IF($D29="","",IFERROR(VLOOKUP($D29,'Tarife'!$A$2:$F$101,4,FALSE),0))</f>
        <v/>
      </c>
      <c r="K29" s="23">
        <f>IF(OR($I29="",$J29=""),"",IFERROR($I29*$J29,0))</f>
        <v/>
      </c>
      <c r="L29" s="23">
        <f>IF($D29="","",IFERROR(VLOOKUP($D29,'Tarife'!$A$2:$F$101,5,FALSE)/12,0))</f>
        <v/>
      </c>
      <c r="M29" s="23">
        <f>IF(OR($K29="",$L29=""),"",IFERROR($K29+$L29,0))</f>
        <v/>
      </c>
      <c r="N29" s="23">
        <f>IF($M29="","",IFERROR($M29*VLOOKUP($D29,'Tarife'!$A$2:$F$101,6,FALSE),0))</f>
        <v/>
      </c>
      <c r="O29" s="23">
        <f>IF(OR($M29="",$N29=""),"",IFERROR($M29+$N29,0))</f>
        <v/>
      </c>
      <c r="P29" s="24">
        <f>IF($I29="","",IF($I29&gt;350,"Überdurchschnittlich",IF($I29&lt;200,"Niedrig","Normal")))</f>
        <v/>
      </c>
      <c r="Q29" s="25">
        <f>IF($I29="","",IFERROR($I29/SUM($I$2:$I$101),0))</f>
        <v/>
      </c>
    </row>
    <row r="30">
      <c r="A30" s="9" t="inlineStr"/>
      <c r="B30" s="9" t="inlineStr"/>
      <c r="C30" s="9" t="inlineStr"/>
      <c r="D30" s="9" t="inlineStr"/>
      <c r="E30" s="14" t="inlineStr"/>
      <c r="F30" s="9" t="inlineStr"/>
      <c r="G30" s="15" t="inlineStr"/>
      <c r="H30" s="15" t="inlineStr"/>
      <c r="I30" s="16">
        <f>IF(OR($G30="",$H30=""),"",IFERROR($H30-$G30,0))</f>
        <v/>
      </c>
      <c r="J30" s="17">
        <f>IF($D30="","",IFERROR(VLOOKUP($D30,'Tarife'!$A$2:$F$101,4,FALSE),0))</f>
        <v/>
      </c>
      <c r="K30" s="18">
        <f>IF(OR($I30="",$J30=""),"",IFERROR($I30*$J30,0))</f>
        <v/>
      </c>
      <c r="L30" s="18">
        <f>IF($D30="","",IFERROR(VLOOKUP($D30,'Tarife'!$A$2:$F$101,5,FALSE)/12,0))</f>
        <v/>
      </c>
      <c r="M30" s="18">
        <f>IF(OR($K30="",$L30=""),"",IFERROR($K30+$L30,0))</f>
        <v/>
      </c>
      <c r="N30" s="18">
        <f>IF($M30="","",IFERROR($M30*VLOOKUP($D30,'Tarife'!$A$2:$F$101,6,FALSE),0))</f>
        <v/>
      </c>
      <c r="O30" s="18">
        <f>IF(OR($M30="",$N30=""),"",IFERROR($M30+$N30,0))</f>
        <v/>
      </c>
      <c r="P30" s="19">
        <f>IF($I30="","",IF($I30&gt;350,"Überdurchschnittlich",IF($I30&lt;200,"Niedrig","Normal")))</f>
        <v/>
      </c>
      <c r="Q30" s="20">
        <f>IF($I30="","",IFERROR($I30/SUM($I$2:$I$101),0))</f>
        <v/>
      </c>
    </row>
    <row r="31">
      <c r="A31" s="9" t="inlineStr"/>
      <c r="B31" s="9" t="inlineStr"/>
      <c r="C31" s="9" t="inlineStr"/>
      <c r="D31" s="9" t="inlineStr"/>
      <c r="E31" s="14" t="inlineStr"/>
      <c r="F31" s="9" t="inlineStr"/>
      <c r="G31" s="15" t="inlineStr"/>
      <c r="H31" s="15" t="inlineStr"/>
      <c r="I31" s="21">
        <f>IF(OR($G31="",$H31=""),"",IFERROR($H31-$G31,0))</f>
        <v/>
      </c>
      <c r="J31" s="22">
        <f>IF($D31="","",IFERROR(VLOOKUP($D31,'Tarife'!$A$2:$F$101,4,FALSE),0))</f>
        <v/>
      </c>
      <c r="K31" s="23">
        <f>IF(OR($I31="",$J31=""),"",IFERROR($I31*$J31,0))</f>
        <v/>
      </c>
      <c r="L31" s="23">
        <f>IF($D31="","",IFERROR(VLOOKUP($D31,'Tarife'!$A$2:$F$101,5,FALSE)/12,0))</f>
        <v/>
      </c>
      <c r="M31" s="23">
        <f>IF(OR($K31="",$L31=""),"",IFERROR($K31+$L31,0))</f>
        <v/>
      </c>
      <c r="N31" s="23">
        <f>IF($M31="","",IFERROR($M31*VLOOKUP($D31,'Tarife'!$A$2:$F$101,6,FALSE),0))</f>
        <v/>
      </c>
      <c r="O31" s="23">
        <f>IF(OR($M31="",$N31=""),"",IFERROR($M31+$N31,0))</f>
        <v/>
      </c>
      <c r="P31" s="24">
        <f>IF($I31="","",IF($I31&gt;350,"Überdurchschnittlich",IF($I31&lt;200,"Niedrig","Normal")))</f>
        <v/>
      </c>
      <c r="Q31" s="25">
        <f>IF($I31="","",IFERROR($I31/SUM($I$2:$I$101),0))</f>
        <v/>
      </c>
    </row>
    <row r="32">
      <c r="A32" s="9" t="inlineStr"/>
      <c r="B32" s="9" t="inlineStr"/>
      <c r="C32" s="9" t="inlineStr"/>
      <c r="D32" s="9" t="inlineStr"/>
      <c r="E32" s="14" t="inlineStr"/>
      <c r="F32" s="9" t="inlineStr"/>
      <c r="G32" s="15" t="inlineStr"/>
      <c r="H32" s="15" t="inlineStr"/>
      <c r="I32" s="16">
        <f>IF(OR($G32="",$H32=""),"",IFERROR($H32-$G32,0))</f>
        <v/>
      </c>
      <c r="J32" s="17">
        <f>IF($D32="","",IFERROR(VLOOKUP($D32,'Tarife'!$A$2:$F$101,4,FALSE),0))</f>
        <v/>
      </c>
      <c r="K32" s="18">
        <f>IF(OR($I32="",$J32=""),"",IFERROR($I32*$J32,0))</f>
        <v/>
      </c>
      <c r="L32" s="18">
        <f>IF($D32="","",IFERROR(VLOOKUP($D32,'Tarife'!$A$2:$F$101,5,FALSE)/12,0))</f>
        <v/>
      </c>
      <c r="M32" s="18">
        <f>IF(OR($K32="",$L32=""),"",IFERROR($K32+$L32,0))</f>
        <v/>
      </c>
      <c r="N32" s="18">
        <f>IF($M32="","",IFERROR($M32*VLOOKUP($D32,'Tarife'!$A$2:$F$101,6,FALSE),0))</f>
        <v/>
      </c>
      <c r="O32" s="18">
        <f>IF(OR($M32="",$N32=""),"",IFERROR($M32+$N32,0))</f>
        <v/>
      </c>
      <c r="P32" s="19">
        <f>IF($I32="","",IF($I32&gt;350,"Überdurchschnittlich",IF($I32&lt;200,"Niedrig","Normal")))</f>
        <v/>
      </c>
      <c r="Q32" s="20">
        <f>IF($I32="","",IFERROR($I32/SUM($I$2:$I$101),0))</f>
        <v/>
      </c>
    </row>
    <row r="33">
      <c r="A33" s="9" t="inlineStr"/>
      <c r="B33" s="9" t="inlineStr"/>
      <c r="C33" s="9" t="inlineStr"/>
      <c r="D33" s="9" t="inlineStr"/>
      <c r="E33" s="14" t="inlineStr"/>
      <c r="F33" s="9" t="inlineStr"/>
      <c r="G33" s="15" t="inlineStr"/>
      <c r="H33" s="15" t="inlineStr"/>
      <c r="I33" s="21">
        <f>IF(OR($G33="",$H33=""),"",IFERROR($H33-$G33,0))</f>
        <v/>
      </c>
      <c r="J33" s="22">
        <f>IF($D33="","",IFERROR(VLOOKUP($D33,'Tarife'!$A$2:$F$101,4,FALSE),0))</f>
        <v/>
      </c>
      <c r="K33" s="23">
        <f>IF(OR($I33="",$J33=""),"",IFERROR($I33*$J33,0))</f>
        <v/>
      </c>
      <c r="L33" s="23">
        <f>IF($D33="","",IFERROR(VLOOKUP($D33,'Tarife'!$A$2:$F$101,5,FALSE)/12,0))</f>
        <v/>
      </c>
      <c r="M33" s="23">
        <f>IF(OR($K33="",$L33=""),"",IFERROR($K33+$L33,0))</f>
        <v/>
      </c>
      <c r="N33" s="23">
        <f>IF($M33="","",IFERROR($M33*VLOOKUP($D33,'Tarife'!$A$2:$F$101,6,FALSE),0))</f>
        <v/>
      </c>
      <c r="O33" s="23">
        <f>IF(OR($M33="",$N33=""),"",IFERROR($M33+$N33,0))</f>
        <v/>
      </c>
      <c r="P33" s="24">
        <f>IF($I33="","",IF($I33&gt;350,"Überdurchschnittlich",IF($I33&lt;200,"Niedrig","Normal")))</f>
        <v/>
      </c>
      <c r="Q33" s="25">
        <f>IF($I33="","",IFERROR($I33/SUM($I$2:$I$101),0))</f>
        <v/>
      </c>
    </row>
    <row r="34">
      <c r="A34" s="9" t="inlineStr"/>
      <c r="B34" s="9" t="inlineStr"/>
      <c r="C34" s="9" t="inlineStr"/>
      <c r="D34" s="9" t="inlineStr"/>
      <c r="E34" s="14" t="inlineStr"/>
      <c r="F34" s="9" t="inlineStr"/>
      <c r="G34" s="15" t="inlineStr"/>
      <c r="H34" s="15" t="inlineStr"/>
      <c r="I34" s="16">
        <f>IF(OR($G34="",$H34=""),"",IFERROR($H34-$G34,0))</f>
        <v/>
      </c>
      <c r="J34" s="17">
        <f>IF($D34="","",IFERROR(VLOOKUP($D34,'Tarife'!$A$2:$F$101,4,FALSE),0))</f>
        <v/>
      </c>
      <c r="K34" s="18">
        <f>IF(OR($I34="",$J34=""),"",IFERROR($I34*$J34,0))</f>
        <v/>
      </c>
      <c r="L34" s="18">
        <f>IF($D34="","",IFERROR(VLOOKUP($D34,'Tarife'!$A$2:$F$101,5,FALSE)/12,0))</f>
        <v/>
      </c>
      <c r="M34" s="18">
        <f>IF(OR($K34="",$L34=""),"",IFERROR($K34+$L34,0))</f>
        <v/>
      </c>
      <c r="N34" s="18">
        <f>IF($M34="","",IFERROR($M34*VLOOKUP($D34,'Tarife'!$A$2:$F$101,6,FALSE),0))</f>
        <v/>
      </c>
      <c r="O34" s="18">
        <f>IF(OR($M34="",$N34=""),"",IFERROR($M34+$N34,0))</f>
        <v/>
      </c>
      <c r="P34" s="19">
        <f>IF($I34="","",IF($I34&gt;350,"Überdurchschnittlich",IF($I34&lt;200,"Niedrig","Normal")))</f>
        <v/>
      </c>
      <c r="Q34" s="20">
        <f>IF($I34="","",IFERROR($I34/SUM($I$2:$I$101),0))</f>
        <v/>
      </c>
    </row>
    <row r="35">
      <c r="A35" s="9" t="inlineStr"/>
      <c r="B35" s="9" t="inlineStr"/>
      <c r="C35" s="9" t="inlineStr"/>
      <c r="D35" s="9" t="inlineStr"/>
      <c r="E35" s="14" t="inlineStr"/>
      <c r="F35" s="9" t="inlineStr"/>
      <c r="G35" s="15" t="inlineStr"/>
      <c r="H35" s="15" t="inlineStr"/>
      <c r="I35" s="21">
        <f>IF(OR($G35="",$H35=""),"",IFERROR($H35-$G35,0))</f>
        <v/>
      </c>
      <c r="J35" s="22">
        <f>IF($D35="","",IFERROR(VLOOKUP($D35,'Tarife'!$A$2:$F$101,4,FALSE),0))</f>
        <v/>
      </c>
      <c r="K35" s="23">
        <f>IF(OR($I35="",$J35=""),"",IFERROR($I35*$J35,0))</f>
        <v/>
      </c>
      <c r="L35" s="23">
        <f>IF($D35="","",IFERROR(VLOOKUP($D35,'Tarife'!$A$2:$F$101,5,FALSE)/12,0))</f>
        <v/>
      </c>
      <c r="M35" s="23">
        <f>IF(OR($K35="",$L35=""),"",IFERROR($K35+$L35,0))</f>
        <v/>
      </c>
      <c r="N35" s="23">
        <f>IF($M35="","",IFERROR($M35*VLOOKUP($D35,'Tarife'!$A$2:$F$101,6,FALSE),0))</f>
        <v/>
      </c>
      <c r="O35" s="23">
        <f>IF(OR($M35="",$N35=""),"",IFERROR($M35+$N35,0))</f>
        <v/>
      </c>
      <c r="P35" s="24">
        <f>IF($I35="","",IF($I35&gt;350,"Überdurchschnittlich",IF($I35&lt;200,"Niedrig","Normal")))</f>
        <v/>
      </c>
      <c r="Q35" s="25">
        <f>IF($I35="","",IFERROR($I35/SUM($I$2:$I$101),0))</f>
        <v/>
      </c>
    </row>
    <row r="36">
      <c r="A36" s="9" t="inlineStr"/>
      <c r="B36" s="9" t="inlineStr"/>
      <c r="C36" s="9" t="inlineStr"/>
      <c r="D36" s="9" t="inlineStr"/>
      <c r="E36" s="14" t="inlineStr"/>
      <c r="F36" s="9" t="inlineStr"/>
      <c r="G36" s="15" t="inlineStr"/>
      <c r="H36" s="15" t="inlineStr"/>
      <c r="I36" s="16">
        <f>IF(OR($G36="",$H36=""),"",IFERROR($H36-$G36,0))</f>
        <v/>
      </c>
      <c r="J36" s="17">
        <f>IF($D36="","",IFERROR(VLOOKUP($D36,'Tarife'!$A$2:$F$101,4,FALSE),0))</f>
        <v/>
      </c>
      <c r="K36" s="18">
        <f>IF(OR($I36="",$J36=""),"",IFERROR($I36*$J36,0))</f>
        <v/>
      </c>
      <c r="L36" s="18">
        <f>IF($D36="","",IFERROR(VLOOKUP($D36,'Tarife'!$A$2:$F$101,5,FALSE)/12,0))</f>
        <v/>
      </c>
      <c r="M36" s="18">
        <f>IF(OR($K36="",$L36=""),"",IFERROR($K36+$L36,0))</f>
        <v/>
      </c>
      <c r="N36" s="18">
        <f>IF($M36="","",IFERROR($M36*VLOOKUP($D36,'Tarife'!$A$2:$F$101,6,FALSE),0))</f>
        <v/>
      </c>
      <c r="O36" s="18">
        <f>IF(OR($M36="",$N36=""),"",IFERROR($M36+$N36,0))</f>
        <v/>
      </c>
      <c r="P36" s="19">
        <f>IF($I36="","",IF($I36&gt;350,"Überdurchschnittlich",IF($I36&lt;200,"Niedrig","Normal")))</f>
        <v/>
      </c>
      <c r="Q36" s="20">
        <f>IF($I36="","",IFERROR($I36/SUM($I$2:$I$101),0))</f>
        <v/>
      </c>
    </row>
    <row r="37">
      <c r="A37" s="9" t="inlineStr"/>
      <c r="B37" s="9" t="inlineStr"/>
      <c r="C37" s="9" t="inlineStr"/>
      <c r="D37" s="9" t="inlineStr"/>
      <c r="E37" s="14" t="inlineStr"/>
      <c r="F37" s="9" t="inlineStr"/>
      <c r="G37" s="15" t="inlineStr"/>
      <c r="H37" s="15" t="inlineStr"/>
      <c r="I37" s="21">
        <f>IF(OR($G37="",$H37=""),"",IFERROR($H37-$G37,0))</f>
        <v/>
      </c>
      <c r="J37" s="22">
        <f>IF($D37="","",IFERROR(VLOOKUP($D37,'Tarife'!$A$2:$F$101,4,FALSE),0))</f>
        <v/>
      </c>
      <c r="K37" s="23">
        <f>IF(OR($I37="",$J37=""),"",IFERROR($I37*$J37,0))</f>
        <v/>
      </c>
      <c r="L37" s="23">
        <f>IF($D37="","",IFERROR(VLOOKUP($D37,'Tarife'!$A$2:$F$101,5,FALSE)/12,0))</f>
        <v/>
      </c>
      <c r="M37" s="23">
        <f>IF(OR($K37="",$L37=""),"",IFERROR($K37+$L37,0))</f>
        <v/>
      </c>
      <c r="N37" s="23">
        <f>IF($M37="","",IFERROR($M37*VLOOKUP($D37,'Tarife'!$A$2:$F$101,6,FALSE),0))</f>
        <v/>
      </c>
      <c r="O37" s="23">
        <f>IF(OR($M37="",$N37=""),"",IFERROR($M37+$N37,0))</f>
        <v/>
      </c>
      <c r="P37" s="24">
        <f>IF($I37="","",IF($I37&gt;350,"Überdurchschnittlich",IF($I37&lt;200,"Niedrig","Normal")))</f>
        <v/>
      </c>
      <c r="Q37" s="25">
        <f>IF($I37="","",IFERROR($I37/SUM($I$2:$I$101),0))</f>
        <v/>
      </c>
    </row>
    <row r="38">
      <c r="A38" s="9" t="inlineStr"/>
      <c r="B38" s="9" t="inlineStr"/>
      <c r="C38" s="9" t="inlineStr"/>
      <c r="D38" s="9" t="inlineStr"/>
      <c r="E38" s="14" t="inlineStr"/>
      <c r="F38" s="9" t="inlineStr"/>
      <c r="G38" s="15" t="inlineStr"/>
      <c r="H38" s="15" t="inlineStr"/>
      <c r="I38" s="16">
        <f>IF(OR($G38="",$H38=""),"",IFERROR($H38-$G38,0))</f>
        <v/>
      </c>
      <c r="J38" s="17">
        <f>IF($D38="","",IFERROR(VLOOKUP($D38,'Tarife'!$A$2:$F$101,4,FALSE),0))</f>
        <v/>
      </c>
      <c r="K38" s="18">
        <f>IF(OR($I38="",$J38=""),"",IFERROR($I38*$J38,0))</f>
        <v/>
      </c>
      <c r="L38" s="18">
        <f>IF($D38="","",IFERROR(VLOOKUP($D38,'Tarife'!$A$2:$F$101,5,FALSE)/12,0))</f>
        <v/>
      </c>
      <c r="M38" s="18">
        <f>IF(OR($K38="",$L38=""),"",IFERROR($K38+$L38,0))</f>
        <v/>
      </c>
      <c r="N38" s="18">
        <f>IF($M38="","",IFERROR($M38*VLOOKUP($D38,'Tarife'!$A$2:$F$101,6,FALSE),0))</f>
        <v/>
      </c>
      <c r="O38" s="18">
        <f>IF(OR($M38="",$N38=""),"",IFERROR($M38+$N38,0))</f>
        <v/>
      </c>
      <c r="P38" s="19">
        <f>IF($I38="","",IF($I38&gt;350,"Überdurchschnittlich",IF($I38&lt;200,"Niedrig","Normal")))</f>
        <v/>
      </c>
      <c r="Q38" s="20">
        <f>IF($I38="","",IFERROR($I38/SUM($I$2:$I$101),0))</f>
        <v/>
      </c>
    </row>
    <row r="39">
      <c r="A39" s="9" t="inlineStr"/>
      <c r="B39" s="9" t="inlineStr"/>
      <c r="C39" s="9" t="inlineStr"/>
      <c r="D39" s="9" t="inlineStr"/>
      <c r="E39" s="14" t="inlineStr"/>
      <c r="F39" s="9" t="inlineStr"/>
      <c r="G39" s="15" t="inlineStr"/>
      <c r="H39" s="15" t="inlineStr"/>
      <c r="I39" s="21">
        <f>IF(OR($G39="",$H39=""),"",IFERROR($H39-$G39,0))</f>
        <v/>
      </c>
      <c r="J39" s="22">
        <f>IF($D39="","",IFERROR(VLOOKUP($D39,'Tarife'!$A$2:$F$101,4,FALSE),0))</f>
        <v/>
      </c>
      <c r="K39" s="23">
        <f>IF(OR($I39="",$J39=""),"",IFERROR($I39*$J39,0))</f>
        <v/>
      </c>
      <c r="L39" s="23">
        <f>IF($D39="","",IFERROR(VLOOKUP($D39,'Tarife'!$A$2:$F$101,5,FALSE)/12,0))</f>
        <v/>
      </c>
      <c r="M39" s="23">
        <f>IF(OR($K39="",$L39=""),"",IFERROR($K39+$L39,0))</f>
        <v/>
      </c>
      <c r="N39" s="23">
        <f>IF($M39="","",IFERROR($M39*VLOOKUP($D39,'Tarife'!$A$2:$F$101,6,FALSE),0))</f>
        <v/>
      </c>
      <c r="O39" s="23">
        <f>IF(OR($M39="",$N39=""),"",IFERROR($M39+$N39,0))</f>
        <v/>
      </c>
      <c r="P39" s="24">
        <f>IF($I39="","",IF($I39&gt;350,"Überdurchschnittlich",IF($I39&lt;200,"Niedrig","Normal")))</f>
        <v/>
      </c>
      <c r="Q39" s="25">
        <f>IF($I39="","",IFERROR($I39/SUM($I$2:$I$101),0))</f>
        <v/>
      </c>
    </row>
    <row r="40">
      <c r="A40" s="9" t="inlineStr"/>
      <c r="B40" s="9" t="inlineStr"/>
      <c r="C40" s="9" t="inlineStr"/>
      <c r="D40" s="9" t="inlineStr"/>
      <c r="E40" s="14" t="inlineStr"/>
      <c r="F40" s="9" t="inlineStr"/>
      <c r="G40" s="15" t="inlineStr"/>
      <c r="H40" s="15" t="inlineStr"/>
      <c r="I40" s="16">
        <f>IF(OR($G40="",$H40=""),"",IFERROR($H40-$G40,0))</f>
        <v/>
      </c>
      <c r="J40" s="17">
        <f>IF($D40="","",IFERROR(VLOOKUP($D40,'Tarife'!$A$2:$F$101,4,FALSE),0))</f>
        <v/>
      </c>
      <c r="K40" s="18">
        <f>IF(OR($I40="",$J40=""),"",IFERROR($I40*$J40,0))</f>
        <v/>
      </c>
      <c r="L40" s="18">
        <f>IF($D40="","",IFERROR(VLOOKUP($D40,'Tarife'!$A$2:$F$101,5,FALSE)/12,0))</f>
        <v/>
      </c>
      <c r="M40" s="18">
        <f>IF(OR($K40="",$L40=""),"",IFERROR($K40+$L40,0))</f>
        <v/>
      </c>
      <c r="N40" s="18">
        <f>IF($M40="","",IFERROR($M40*VLOOKUP($D40,'Tarife'!$A$2:$F$101,6,FALSE),0))</f>
        <v/>
      </c>
      <c r="O40" s="18">
        <f>IF(OR($M40="",$N40=""),"",IFERROR($M40+$N40,0))</f>
        <v/>
      </c>
      <c r="P40" s="19">
        <f>IF($I40="","",IF($I40&gt;350,"Überdurchschnittlich",IF($I40&lt;200,"Niedrig","Normal")))</f>
        <v/>
      </c>
      <c r="Q40" s="20">
        <f>IF($I40="","",IFERROR($I40/SUM($I$2:$I$101),0))</f>
        <v/>
      </c>
    </row>
    <row r="41">
      <c r="A41" s="9" t="inlineStr"/>
      <c r="B41" s="9" t="inlineStr"/>
      <c r="C41" s="9" t="inlineStr"/>
      <c r="D41" s="9" t="inlineStr"/>
      <c r="E41" s="14" t="inlineStr"/>
      <c r="F41" s="9" t="inlineStr"/>
      <c r="G41" s="15" t="inlineStr"/>
      <c r="H41" s="15" t="inlineStr"/>
      <c r="I41" s="21">
        <f>IF(OR($G41="",$H41=""),"",IFERROR($H41-$G41,0))</f>
        <v/>
      </c>
      <c r="J41" s="22">
        <f>IF($D41="","",IFERROR(VLOOKUP($D41,'Tarife'!$A$2:$F$101,4,FALSE),0))</f>
        <v/>
      </c>
      <c r="K41" s="23">
        <f>IF(OR($I41="",$J41=""),"",IFERROR($I41*$J41,0))</f>
        <v/>
      </c>
      <c r="L41" s="23">
        <f>IF($D41="","",IFERROR(VLOOKUP($D41,'Tarife'!$A$2:$F$101,5,FALSE)/12,0))</f>
        <v/>
      </c>
      <c r="M41" s="23">
        <f>IF(OR($K41="",$L41=""),"",IFERROR($K41+$L41,0))</f>
        <v/>
      </c>
      <c r="N41" s="23">
        <f>IF($M41="","",IFERROR($M41*VLOOKUP($D41,'Tarife'!$A$2:$F$101,6,FALSE),0))</f>
        <v/>
      </c>
      <c r="O41" s="23">
        <f>IF(OR($M41="",$N41=""),"",IFERROR($M41+$N41,0))</f>
        <v/>
      </c>
      <c r="P41" s="24">
        <f>IF($I41="","",IF($I41&gt;350,"Überdurchschnittlich",IF($I41&lt;200,"Niedrig","Normal")))</f>
        <v/>
      </c>
      <c r="Q41" s="25">
        <f>IF($I41="","",IFERROR($I41/SUM($I$2:$I$101),0))</f>
        <v/>
      </c>
    </row>
    <row r="42">
      <c r="A42" s="9" t="inlineStr"/>
      <c r="B42" s="9" t="inlineStr"/>
      <c r="C42" s="9" t="inlineStr"/>
      <c r="D42" s="9" t="inlineStr"/>
      <c r="E42" s="14" t="inlineStr"/>
      <c r="F42" s="9" t="inlineStr"/>
      <c r="G42" s="15" t="inlineStr"/>
      <c r="H42" s="15" t="inlineStr"/>
      <c r="I42" s="16">
        <f>IF(OR($G42="",$H42=""),"",IFERROR($H42-$G42,0))</f>
        <v/>
      </c>
      <c r="J42" s="17">
        <f>IF($D42="","",IFERROR(VLOOKUP($D42,'Tarife'!$A$2:$F$101,4,FALSE),0))</f>
        <v/>
      </c>
      <c r="K42" s="18">
        <f>IF(OR($I42="",$J42=""),"",IFERROR($I42*$J42,0))</f>
        <v/>
      </c>
      <c r="L42" s="18">
        <f>IF($D42="","",IFERROR(VLOOKUP($D42,'Tarife'!$A$2:$F$101,5,FALSE)/12,0))</f>
        <v/>
      </c>
      <c r="M42" s="18">
        <f>IF(OR($K42="",$L42=""),"",IFERROR($K42+$L42,0))</f>
        <v/>
      </c>
      <c r="N42" s="18">
        <f>IF($M42="","",IFERROR($M42*VLOOKUP($D42,'Tarife'!$A$2:$F$101,6,FALSE),0))</f>
        <v/>
      </c>
      <c r="O42" s="18">
        <f>IF(OR($M42="",$N42=""),"",IFERROR($M42+$N42,0))</f>
        <v/>
      </c>
      <c r="P42" s="19">
        <f>IF($I42="","",IF($I42&gt;350,"Überdurchschnittlich",IF($I42&lt;200,"Niedrig","Normal")))</f>
        <v/>
      </c>
      <c r="Q42" s="20">
        <f>IF($I42="","",IFERROR($I42/SUM($I$2:$I$101),0))</f>
        <v/>
      </c>
    </row>
    <row r="43">
      <c r="A43" s="9" t="inlineStr"/>
      <c r="B43" s="9" t="inlineStr"/>
      <c r="C43" s="9" t="inlineStr"/>
      <c r="D43" s="9" t="inlineStr"/>
      <c r="E43" s="14" t="inlineStr"/>
      <c r="F43" s="9" t="inlineStr"/>
      <c r="G43" s="15" t="inlineStr"/>
      <c r="H43" s="15" t="inlineStr"/>
      <c r="I43" s="21">
        <f>IF(OR($G43="",$H43=""),"",IFERROR($H43-$G43,0))</f>
        <v/>
      </c>
      <c r="J43" s="22">
        <f>IF($D43="","",IFERROR(VLOOKUP($D43,'Tarife'!$A$2:$F$101,4,FALSE),0))</f>
        <v/>
      </c>
      <c r="K43" s="23">
        <f>IF(OR($I43="",$J43=""),"",IFERROR($I43*$J43,0))</f>
        <v/>
      </c>
      <c r="L43" s="23">
        <f>IF($D43="","",IFERROR(VLOOKUP($D43,'Tarife'!$A$2:$F$101,5,FALSE)/12,0))</f>
        <v/>
      </c>
      <c r="M43" s="23">
        <f>IF(OR($K43="",$L43=""),"",IFERROR($K43+$L43,0))</f>
        <v/>
      </c>
      <c r="N43" s="23">
        <f>IF($M43="","",IFERROR($M43*VLOOKUP($D43,'Tarife'!$A$2:$F$101,6,FALSE),0))</f>
        <v/>
      </c>
      <c r="O43" s="23">
        <f>IF(OR($M43="",$N43=""),"",IFERROR($M43+$N43,0))</f>
        <v/>
      </c>
      <c r="P43" s="24">
        <f>IF($I43="","",IF($I43&gt;350,"Überdurchschnittlich",IF($I43&lt;200,"Niedrig","Normal")))</f>
        <v/>
      </c>
      <c r="Q43" s="25">
        <f>IF($I43="","",IFERROR($I43/SUM($I$2:$I$101),0))</f>
        <v/>
      </c>
    </row>
    <row r="44">
      <c r="A44" s="9" t="inlineStr"/>
      <c r="B44" s="9" t="inlineStr"/>
      <c r="C44" s="9" t="inlineStr"/>
      <c r="D44" s="9" t="inlineStr"/>
      <c r="E44" s="14" t="inlineStr"/>
      <c r="F44" s="9" t="inlineStr"/>
      <c r="G44" s="15" t="inlineStr"/>
      <c r="H44" s="15" t="inlineStr"/>
      <c r="I44" s="16">
        <f>IF(OR($G44="",$H44=""),"",IFERROR($H44-$G44,0))</f>
        <v/>
      </c>
      <c r="J44" s="17">
        <f>IF($D44="","",IFERROR(VLOOKUP($D44,'Tarife'!$A$2:$F$101,4,FALSE),0))</f>
        <v/>
      </c>
      <c r="K44" s="18">
        <f>IF(OR($I44="",$J44=""),"",IFERROR($I44*$J44,0))</f>
        <v/>
      </c>
      <c r="L44" s="18">
        <f>IF($D44="","",IFERROR(VLOOKUP($D44,'Tarife'!$A$2:$F$101,5,FALSE)/12,0))</f>
        <v/>
      </c>
      <c r="M44" s="18">
        <f>IF(OR($K44="",$L44=""),"",IFERROR($K44+$L44,0))</f>
        <v/>
      </c>
      <c r="N44" s="18">
        <f>IF($M44="","",IFERROR($M44*VLOOKUP($D44,'Tarife'!$A$2:$F$101,6,FALSE),0))</f>
        <v/>
      </c>
      <c r="O44" s="18">
        <f>IF(OR($M44="",$N44=""),"",IFERROR($M44+$N44,0))</f>
        <v/>
      </c>
      <c r="P44" s="19">
        <f>IF($I44="","",IF($I44&gt;350,"Überdurchschnittlich",IF($I44&lt;200,"Niedrig","Normal")))</f>
        <v/>
      </c>
      <c r="Q44" s="20">
        <f>IF($I44="","",IFERROR($I44/SUM($I$2:$I$101),0))</f>
        <v/>
      </c>
    </row>
    <row r="45">
      <c r="A45" s="9" t="inlineStr"/>
      <c r="B45" s="9" t="inlineStr"/>
      <c r="C45" s="9" t="inlineStr"/>
      <c r="D45" s="9" t="inlineStr"/>
      <c r="E45" s="14" t="inlineStr"/>
      <c r="F45" s="9" t="inlineStr"/>
      <c r="G45" s="15" t="inlineStr"/>
      <c r="H45" s="15" t="inlineStr"/>
      <c r="I45" s="21">
        <f>IF(OR($G45="",$H45=""),"",IFERROR($H45-$G45,0))</f>
        <v/>
      </c>
      <c r="J45" s="22">
        <f>IF($D45="","",IFERROR(VLOOKUP($D45,'Tarife'!$A$2:$F$101,4,FALSE),0))</f>
        <v/>
      </c>
      <c r="K45" s="23">
        <f>IF(OR($I45="",$J45=""),"",IFERROR($I45*$J45,0))</f>
        <v/>
      </c>
      <c r="L45" s="23">
        <f>IF($D45="","",IFERROR(VLOOKUP($D45,'Tarife'!$A$2:$F$101,5,FALSE)/12,0))</f>
        <v/>
      </c>
      <c r="M45" s="23">
        <f>IF(OR($K45="",$L45=""),"",IFERROR($K45+$L45,0))</f>
        <v/>
      </c>
      <c r="N45" s="23">
        <f>IF($M45="","",IFERROR($M45*VLOOKUP($D45,'Tarife'!$A$2:$F$101,6,FALSE),0))</f>
        <v/>
      </c>
      <c r="O45" s="23">
        <f>IF(OR($M45="",$N45=""),"",IFERROR($M45+$N45,0))</f>
        <v/>
      </c>
      <c r="P45" s="24">
        <f>IF($I45="","",IF($I45&gt;350,"Überdurchschnittlich",IF($I45&lt;200,"Niedrig","Normal")))</f>
        <v/>
      </c>
      <c r="Q45" s="25">
        <f>IF($I45="","",IFERROR($I45/SUM($I$2:$I$101),0))</f>
        <v/>
      </c>
    </row>
    <row r="46">
      <c r="A46" s="9" t="inlineStr"/>
      <c r="B46" s="9" t="inlineStr"/>
      <c r="C46" s="9" t="inlineStr"/>
      <c r="D46" s="9" t="inlineStr"/>
      <c r="E46" s="14" t="inlineStr"/>
      <c r="F46" s="9" t="inlineStr"/>
      <c r="G46" s="15" t="inlineStr"/>
      <c r="H46" s="15" t="inlineStr"/>
      <c r="I46" s="16">
        <f>IF(OR($G46="",$H46=""),"",IFERROR($H46-$G46,0))</f>
        <v/>
      </c>
      <c r="J46" s="17">
        <f>IF($D46="","",IFERROR(VLOOKUP($D46,'Tarife'!$A$2:$F$101,4,FALSE),0))</f>
        <v/>
      </c>
      <c r="K46" s="18">
        <f>IF(OR($I46="",$J46=""),"",IFERROR($I46*$J46,0))</f>
        <v/>
      </c>
      <c r="L46" s="18">
        <f>IF($D46="","",IFERROR(VLOOKUP($D46,'Tarife'!$A$2:$F$101,5,FALSE)/12,0))</f>
        <v/>
      </c>
      <c r="M46" s="18">
        <f>IF(OR($K46="",$L46=""),"",IFERROR($K46+$L46,0))</f>
        <v/>
      </c>
      <c r="N46" s="18">
        <f>IF($M46="","",IFERROR($M46*VLOOKUP($D46,'Tarife'!$A$2:$F$101,6,FALSE),0))</f>
        <v/>
      </c>
      <c r="O46" s="18">
        <f>IF(OR($M46="",$N46=""),"",IFERROR($M46+$N46,0))</f>
        <v/>
      </c>
      <c r="P46" s="19">
        <f>IF($I46="","",IF($I46&gt;350,"Überdurchschnittlich",IF($I46&lt;200,"Niedrig","Normal")))</f>
        <v/>
      </c>
      <c r="Q46" s="20">
        <f>IF($I46="","",IFERROR($I46/SUM($I$2:$I$101),0))</f>
        <v/>
      </c>
    </row>
    <row r="47">
      <c r="A47" s="9" t="inlineStr"/>
      <c r="B47" s="9" t="inlineStr"/>
      <c r="C47" s="9" t="inlineStr"/>
      <c r="D47" s="9" t="inlineStr"/>
      <c r="E47" s="14" t="inlineStr"/>
      <c r="F47" s="9" t="inlineStr"/>
      <c r="G47" s="15" t="inlineStr"/>
      <c r="H47" s="15" t="inlineStr"/>
      <c r="I47" s="21">
        <f>IF(OR($G47="",$H47=""),"",IFERROR($H47-$G47,0))</f>
        <v/>
      </c>
      <c r="J47" s="22">
        <f>IF($D47="","",IFERROR(VLOOKUP($D47,'Tarife'!$A$2:$F$101,4,FALSE),0))</f>
        <v/>
      </c>
      <c r="K47" s="23">
        <f>IF(OR($I47="",$J47=""),"",IFERROR($I47*$J47,0))</f>
        <v/>
      </c>
      <c r="L47" s="23">
        <f>IF($D47="","",IFERROR(VLOOKUP($D47,'Tarife'!$A$2:$F$101,5,FALSE)/12,0))</f>
        <v/>
      </c>
      <c r="M47" s="23">
        <f>IF(OR($K47="",$L47=""),"",IFERROR($K47+$L47,0))</f>
        <v/>
      </c>
      <c r="N47" s="23">
        <f>IF($M47="","",IFERROR($M47*VLOOKUP($D47,'Tarife'!$A$2:$F$101,6,FALSE),0))</f>
        <v/>
      </c>
      <c r="O47" s="23">
        <f>IF(OR($M47="",$N47=""),"",IFERROR($M47+$N47,0))</f>
        <v/>
      </c>
      <c r="P47" s="24">
        <f>IF($I47="","",IF($I47&gt;350,"Überdurchschnittlich",IF($I47&lt;200,"Niedrig","Normal")))</f>
        <v/>
      </c>
      <c r="Q47" s="25">
        <f>IF($I47="","",IFERROR($I47/SUM($I$2:$I$101),0))</f>
        <v/>
      </c>
    </row>
    <row r="48">
      <c r="A48" s="9" t="inlineStr"/>
      <c r="B48" s="9" t="inlineStr"/>
      <c r="C48" s="9" t="inlineStr"/>
      <c r="D48" s="9" t="inlineStr"/>
      <c r="E48" s="14" t="inlineStr"/>
      <c r="F48" s="9" t="inlineStr"/>
      <c r="G48" s="15" t="inlineStr"/>
      <c r="H48" s="15" t="inlineStr"/>
      <c r="I48" s="16">
        <f>IF(OR($G48="",$H48=""),"",IFERROR($H48-$G48,0))</f>
        <v/>
      </c>
      <c r="J48" s="17">
        <f>IF($D48="","",IFERROR(VLOOKUP($D48,'Tarife'!$A$2:$F$101,4,FALSE),0))</f>
        <v/>
      </c>
      <c r="K48" s="18">
        <f>IF(OR($I48="",$J48=""),"",IFERROR($I48*$J48,0))</f>
        <v/>
      </c>
      <c r="L48" s="18">
        <f>IF($D48="","",IFERROR(VLOOKUP($D48,'Tarife'!$A$2:$F$101,5,FALSE)/12,0))</f>
        <v/>
      </c>
      <c r="M48" s="18">
        <f>IF(OR($K48="",$L48=""),"",IFERROR($K48+$L48,0))</f>
        <v/>
      </c>
      <c r="N48" s="18">
        <f>IF($M48="","",IFERROR($M48*VLOOKUP($D48,'Tarife'!$A$2:$F$101,6,FALSE),0))</f>
        <v/>
      </c>
      <c r="O48" s="18">
        <f>IF(OR($M48="",$N48=""),"",IFERROR($M48+$N48,0))</f>
        <v/>
      </c>
      <c r="P48" s="19">
        <f>IF($I48="","",IF($I48&gt;350,"Überdurchschnittlich",IF($I48&lt;200,"Niedrig","Normal")))</f>
        <v/>
      </c>
      <c r="Q48" s="20">
        <f>IF($I48="","",IFERROR($I48/SUM($I$2:$I$101),0))</f>
        <v/>
      </c>
    </row>
    <row r="49">
      <c r="A49" s="9" t="inlineStr"/>
      <c r="B49" s="9" t="inlineStr"/>
      <c r="C49" s="9" t="inlineStr"/>
      <c r="D49" s="9" t="inlineStr"/>
      <c r="E49" s="14" t="inlineStr"/>
      <c r="F49" s="9" t="inlineStr"/>
      <c r="G49" s="15" t="inlineStr"/>
      <c r="H49" s="15" t="inlineStr"/>
      <c r="I49" s="21">
        <f>IF(OR($G49="",$H49=""),"",IFERROR($H49-$G49,0))</f>
        <v/>
      </c>
      <c r="J49" s="22">
        <f>IF($D49="","",IFERROR(VLOOKUP($D49,'Tarife'!$A$2:$F$101,4,FALSE),0))</f>
        <v/>
      </c>
      <c r="K49" s="23">
        <f>IF(OR($I49="",$J49=""),"",IFERROR($I49*$J49,0))</f>
        <v/>
      </c>
      <c r="L49" s="23">
        <f>IF($D49="","",IFERROR(VLOOKUP($D49,'Tarife'!$A$2:$F$101,5,FALSE)/12,0))</f>
        <v/>
      </c>
      <c r="M49" s="23">
        <f>IF(OR($K49="",$L49=""),"",IFERROR($K49+$L49,0))</f>
        <v/>
      </c>
      <c r="N49" s="23">
        <f>IF($M49="","",IFERROR($M49*VLOOKUP($D49,'Tarife'!$A$2:$F$101,6,FALSE),0))</f>
        <v/>
      </c>
      <c r="O49" s="23">
        <f>IF(OR($M49="",$N49=""),"",IFERROR($M49+$N49,0))</f>
        <v/>
      </c>
      <c r="P49" s="24">
        <f>IF($I49="","",IF($I49&gt;350,"Überdurchschnittlich",IF($I49&lt;200,"Niedrig","Normal")))</f>
        <v/>
      </c>
      <c r="Q49" s="25">
        <f>IF($I49="","",IFERROR($I49/SUM($I$2:$I$101),0))</f>
        <v/>
      </c>
    </row>
    <row r="50">
      <c r="A50" s="9" t="inlineStr"/>
      <c r="B50" s="9" t="inlineStr"/>
      <c r="C50" s="9" t="inlineStr"/>
      <c r="D50" s="9" t="inlineStr"/>
      <c r="E50" s="14" t="inlineStr"/>
      <c r="F50" s="9" t="inlineStr"/>
      <c r="G50" s="15" t="inlineStr"/>
      <c r="H50" s="15" t="inlineStr"/>
      <c r="I50" s="16">
        <f>IF(OR($G50="",$H50=""),"",IFERROR($H50-$G50,0))</f>
        <v/>
      </c>
      <c r="J50" s="17">
        <f>IF($D50="","",IFERROR(VLOOKUP($D50,'Tarife'!$A$2:$F$101,4,FALSE),0))</f>
        <v/>
      </c>
      <c r="K50" s="18">
        <f>IF(OR($I50="",$J50=""),"",IFERROR($I50*$J50,0))</f>
        <v/>
      </c>
      <c r="L50" s="18">
        <f>IF($D50="","",IFERROR(VLOOKUP($D50,'Tarife'!$A$2:$F$101,5,FALSE)/12,0))</f>
        <v/>
      </c>
      <c r="M50" s="18">
        <f>IF(OR($K50="",$L50=""),"",IFERROR($K50+$L50,0))</f>
        <v/>
      </c>
      <c r="N50" s="18">
        <f>IF($M50="","",IFERROR($M50*VLOOKUP($D50,'Tarife'!$A$2:$F$101,6,FALSE),0))</f>
        <v/>
      </c>
      <c r="O50" s="18">
        <f>IF(OR($M50="",$N50=""),"",IFERROR($M50+$N50,0))</f>
        <v/>
      </c>
      <c r="P50" s="19">
        <f>IF($I50="","",IF($I50&gt;350,"Überdurchschnittlich",IF($I50&lt;200,"Niedrig","Normal")))</f>
        <v/>
      </c>
      <c r="Q50" s="20">
        <f>IF($I50="","",IFERROR($I50/SUM($I$2:$I$101),0))</f>
        <v/>
      </c>
    </row>
    <row r="51">
      <c r="A51" s="9" t="inlineStr"/>
      <c r="B51" s="9" t="inlineStr"/>
      <c r="C51" s="9" t="inlineStr"/>
      <c r="D51" s="9" t="inlineStr"/>
      <c r="E51" s="14" t="inlineStr"/>
      <c r="F51" s="9" t="inlineStr"/>
      <c r="G51" s="15" t="inlineStr"/>
      <c r="H51" s="15" t="inlineStr"/>
      <c r="I51" s="21">
        <f>IF(OR($G51="",$H51=""),"",IFERROR($H51-$G51,0))</f>
        <v/>
      </c>
      <c r="J51" s="22">
        <f>IF($D51="","",IFERROR(VLOOKUP($D51,'Tarife'!$A$2:$F$101,4,FALSE),0))</f>
        <v/>
      </c>
      <c r="K51" s="23">
        <f>IF(OR($I51="",$J51=""),"",IFERROR($I51*$J51,0))</f>
        <v/>
      </c>
      <c r="L51" s="23">
        <f>IF($D51="","",IFERROR(VLOOKUP($D51,'Tarife'!$A$2:$F$101,5,FALSE)/12,0))</f>
        <v/>
      </c>
      <c r="M51" s="23">
        <f>IF(OR($K51="",$L51=""),"",IFERROR($K51+$L51,0))</f>
        <v/>
      </c>
      <c r="N51" s="23">
        <f>IF($M51="","",IFERROR($M51*VLOOKUP($D51,'Tarife'!$A$2:$F$101,6,FALSE),0))</f>
        <v/>
      </c>
      <c r="O51" s="23">
        <f>IF(OR($M51="",$N51=""),"",IFERROR($M51+$N51,0))</f>
        <v/>
      </c>
      <c r="P51" s="24">
        <f>IF($I51="","",IF($I51&gt;350,"Überdurchschnittlich",IF($I51&lt;200,"Niedrig","Normal")))</f>
        <v/>
      </c>
      <c r="Q51" s="25">
        <f>IF($I51="","",IFERROR($I51/SUM($I$2:$I$101),0))</f>
        <v/>
      </c>
    </row>
    <row r="52">
      <c r="A52" s="9" t="inlineStr"/>
      <c r="B52" s="9" t="inlineStr"/>
      <c r="C52" s="9" t="inlineStr"/>
      <c r="D52" s="9" t="inlineStr"/>
      <c r="E52" s="14" t="inlineStr"/>
      <c r="F52" s="9" t="inlineStr"/>
      <c r="G52" s="15" t="inlineStr"/>
      <c r="H52" s="15" t="inlineStr"/>
      <c r="I52" s="16">
        <f>IF(OR($G52="",$H52=""),"",IFERROR($H52-$G52,0))</f>
        <v/>
      </c>
      <c r="J52" s="17">
        <f>IF($D52="","",IFERROR(VLOOKUP($D52,'Tarife'!$A$2:$F$101,4,FALSE),0))</f>
        <v/>
      </c>
      <c r="K52" s="18">
        <f>IF(OR($I52="",$J52=""),"",IFERROR($I52*$J52,0))</f>
        <v/>
      </c>
      <c r="L52" s="18">
        <f>IF($D52="","",IFERROR(VLOOKUP($D52,'Tarife'!$A$2:$F$101,5,FALSE)/12,0))</f>
        <v/>
      </c>
      <c r="M52" s="18">
        <f>IF(OR($K52="",$L52=""),"",IFERROR($K52+$L52,0))</f>
        <v/>
      </c>
      <c r="N52" s="18">
        <f>IF($M52="","",IFERROR($M52*VLOOKUP($D52,'Tarife'!$A$2:$F$101,6,FALSE),0))</f>
        <v/>
      </c>
      <c r="O52" s="18">
        <f>IF(OR($M52="",$N52=""),"",IFERROR($M52+$N52,0))</f>
        <v/>
      </c>
      <c r="P52" s="19">
        <f>IF($I52="","",IF($I52&gt;350,"Überdurchschnittlich",IF($I52&lt;200,"Niedrig","Normal")))</f>
        <v/>
      </c>
      <c r="Q52" s="20">
        <f>IF($I52="","",IFERROR($I52/SUM($I$2:$I$101),0))</f>
        <v/>
      </c>
    </row>
    <row r="53">
      <c r="A53" s="9" t="inlineStr"/>
      <c r="B53" s="9" t="inlineStr"/>
      <c r="C53" s="9" t="inlineStr"/>
      <c r="D53" s="9" t="inlineStr"/>
      <c r="E53" s="14" t="inlineStr"/>
      <c r="F53" s="9" t="inlineStr"/>
      <c r="G53" s="15" t="inlineStr"/>
      <c r="H53" s="15" t="inlineStr"/>
      <c r="I53" s="21">
        <f>IF(OR($G53="",$H53=""),"",IFERROR($H53-$G53,0))</f>
        <v/>
      </c>
      <c r="J53" s="22">
        <f>IF($D53="","",IFERROR(VLOOKUP($D53,'Tarife'!$A$2:$F$101,4,FALSE),0))</f>
        <v/>
      </c>
      <c r="K53" s="23">
        <f>IF(OR($I53="",$J53=""),"",IFERROR($I53*$J53,0))</f>
        <v/>
      </c>
      <c r="L53" s="23">
        <f>IF($D53="","",IFERROR(VLOOKUP($D53,'Tarife'!$A$2:$F$101,5,FALSE)/12,0))</f>
        <v/>
      </c>
      <c r="M53" s="23">
        <f>IF(OR($K53="",$L53=""),"",IFERROR($K53+$L53,0))</f>
        <v/>
      </c>
      <c r="N53" s="23">
        <f>IF($M53="","",IFERROR($M53*VLOOKUP($D53,'Tarife'!$A$2:$F$101,6,FALSE),0))</f>
        <v/>
      </c>
      <c r="O53" s="23">
        <f>IF(OR($M53="",$N53=""),"",IFERROR($M53+$N53,0))</f>
        <v/>
      </c>
      <c r="P53" s="24">
        <f>IF($I53="","",IF($I53&gt;350,"Überdurchschnittlich",IF($I53&lt;200,"Niedrig","Normal")))</f>
        <v/>
      </c>
      <c r="Q53" s="25">
        <f>IF($I53="","",IFERROR($I53/SUM($I$2:$I$101),0))</f>
        <v/>
      </c>
    </row>
    <row r="54">
      <c r="A54" s="9" t="inlineStr"/>
      <c r="B54" s="9" t="inlineStr"/>
      <c r="C54" s="9" t="inlineStr"/>
      <c r="D54" s="9" t="inlineStr"/>
      <c r="E54" s="14" t="inlineStr"/>
      <c r="F54" s="9" t="inlineStr"/>
      <c r="G54" s="15" t="inlineStr"/>
      <c r="H54" s="15" t="inlineStr"/>
      <c r="I54" s="16">
        <f>IF(OR($G54="",$H54=""),"",IFERROR($H54-$G54,0))</f>
        <v/>
      </c>
      <c r="J54" s="17">
        <f>IF($D54="","",IFERROR(VLOOKUP($D54,'Tarife'!$A$2:$F$101,4,FALSE),0))</f>
        <v/>
      </c>
      <c r="K54" s="18">
        <f>IF(OR($I54="",$J54=""),"",IFERROR($I54*$J54,0))</f>
        <v/>
      </c>
      <c r="L54" s="18">
        <f>IF($D54="","",IFERROR(VLOOKUP($D54,'Tarife'!$A$2:$F$101,5,FALSE)/12,0))</f>
        <v/>
      </c>
      <c r="M54" s="18">
        <f>IF(OR($K54="",$L54=""),"",IFERROR($K54+$L54,0))</f>
        <v/>
      </c>
      <c r="N54" s="18">
        <f>IF($M54="","",IFERROR($M54*VLOOKUP($D54,'Tarife'!$A$2:$F$101,6,FALSE),0))</f>
        <v/>
      </c>
      <c r="O54" s="18">
        <f>IF(OR($M54="",$N54=""),"",IFERROR($M54+$N54,0))</f>
        <v/>
      </c>
      <c r="P54" s="19">
        <f>IF($I54="","",IF($I54&gt;350,"Überdurchschnittlich",IF($I54&lt;200,"Niedrig","Normal")))</f>
        <v/>
      </c>
      <c r="Q54" s="20">
        <f>IF($I54="","",IFERROR($I54/SUM($I$2:$I$101),0))</f>
        <v/>
      </c>
    </row>
    <row r="55">
      <c r="A55" s="9" t="inlineStr"/>
      <c r="B55" s="9" t="inlineStr"/>
      <c r="C55" s="9" t="inlineStr"/>
      <c r="D55" s="9" t="inlineStr"/>
      <c r="E55" s="14" t="inlineStr"/>
      <c r="F55" s="9" t="inlineStr"/>
      <c r="G55" s="15" t="inlineStr"/>
      <c r="H55" s="15" t="inlineStr"/>
      <c r="I55" s="21">
        <f>IF(OR($G55="",$H55=""),"",IFERROR($H55-$G55,0))</f>
        <v/>
      </c>
      <c r="J55" s="22">
        <f>IF($D55="","",IFERROR(VLOOKUP($D55,'Tarife'!$A$2:$F$101,4,FALSE),0))</f>
        <v/>
      </c>
      <c r="K55" s="23">
        <f>IF(OR($I55="",$J55=""),"",IFERROR($I55*$J55,0))</f>
        <v/>
      </c>
      <c r="L55" s="23">
        <f>IF($D55="","",IFERROR(VLOOKUP($D55,'Tarife'!$A$2:$F$101,5,FALSE)/12,0))</f>
        <v/>
      </c>
      <c r="M55" s="23">
        <f>IF(OR($K55="",$L55=""),"",IFERROR($K55+$L55,0))</f>
        <v/>
      </c>
      <c r="N55" s="23">
        <f>IF($M55="","",IFERROR($M55*VLOOKUP($D55,'Tarife'!$A$2:$F$101,6,FALSE),0))</f>
        <v/>
      </c>
      <c r="O55" s="23">
        <f>IF(OR($M55="",$N55=""),"",IFERROR($M55+$N55,0))</f>
        <v/>
      </c>
      <c r="P55" s="24">
        <f>IF($I55="","",IF($I55&gt;350,"Überdurchschnittlich",IF($I55&lt;200,"Niedrig","Normal")))</f>
        <v/>
      </c>
      <c r="Q55" s="25">
        <f>IF($I55="","",IFERROR($I55/SUM($I$2:$I$101),0))</f>
        <v/>
      </c>
    </row>
    <row r="56">
      <c r="A56" s="9" t="inlineStr"/>
      <c r="B56" s="9" t="inlineStr"/>
      <c r="C56" s="9" t="inlineStr"/>
      <c r="D56" s="9" t="inlineStr"/>
      <c r="E56" s="14" t="inlineStr"/>
      <c r="F56" s="9" t="inlineStr"/>
      <c r="G56" s="15" t="inlineStr"/>
      <c r="H56" s="15" t="inlineStr"/>
      <c r="I56" s="16">
        <f>IF(OR($G56="",$H56=""),"",IFERROR($H56-$G56,0))</f>
        <v/>
      </c>
      <c r="J56" s="17">
        <f>IF($D56="","",IFERROR(VLOOKUP($D56,'Tarife'!$A$2:$F$101,4,FALSE),0))</f>
        <v/>
      </c>
      <c r="K56" s="18">
        <f>IF(OR($I56="",$J56=""),"",IFERROR($I56*$J56,0))</f>
        <v/>
      </c>
      <c r="L56" s="18">
        <f>IF($D56="","",IFERROR(VLOOKUP($D56,'Tarife'!$A$2:$F$101,5,FALSE)/12,0))</f>
        <v/>
      </c>
      <c r="M56" s="18">
        <f>IF(OR($K56="",$L56=""),"",IFERROR($K56+$L56,0))</f>
        <v/>
      </c>
      <c r="N56" s="18">
        <f>IF($M56="","",IFERROR($M56*VLOOKUP($D56,'Tarife'!$A$2:$F$101,6,FALSE),0))</f>
        <v/>
      </c>
      <c r="O56" s="18">
        <f>IF(OR($M56="",$N56=""),"",IFERROR($M56+$N56,0))</f>
        <v/>
      </c>
      <c r="P56" s="19">
        <f>IF($I56="","",IF($I56&gt;350,"Überdurchschnittlich",IF($I56&lt;200,"Niedrig","Normal")))</f>
        <v/>
      </c>
      <c r="Q56" s="20">
        <f>IF($I56="","",IFERROR($I56/SUM($I$2:$I$101),0))</f>
        <v/>
      </c>
    </row>
    <row r="57">
      <c r="A57" s="9" t="inlineStr"/>
      <c r="B57" s="9" t="inlineStr"/>
      <c r="C57" s="9" t="inlineStr"/>
      <c r="D57" s="9" t="inlineStr"/>
      <c r="E57" s="14" t="inlineStr"/>
      <c r="F57" s="9" t="inlineStr"/>
      <c r="G57" s="15" t="inlineStr"/>
      <c r="H57" s="15" t="inlineStr"/>
      <c r="I57" s="21">
        <f>IF(OR($G57="",$H57=""),"",IFERROR($H57-$G57,0))</f>
        <v/>
      </c>
      <c r="J57" s="22">
        <f>IF($D57="","",IFERROR(VLOOKUP($D57,'Tarife'!$A$2:$F$101,4,FALSE),0))</f>
        <v/>
      </c>
      <c r="K57" s="23">
        <f>IF(OR($I57="",$J57=""),"",IFERROR($I57*$J57,0))</f>
        <v/>
      </c>
      <c r="L57" s="23">
        <f>IF($D57="","",IFERROR(VLOOKUP($D57,'Tarife'!$A$2:$F$101,5,FALSE)/12,0))</f>
        <v/>
      </c>
      <c r="M57" s="23">
        <f>IF(OR($K57="",$L57=""),"",IFERROR($K57+$L57,0))</f>
        <v/>
      </c>
      <c r="N57" s="23">
        <f>IF($M57="","",IFERROR($M57*VLOOKUP($D57,'Tarife'!$A$2:$F$101,6,FALSE),0))</f>
        <v/>
      </c>
      <c r="O57" s="23">
        <f>IF(OR($M57="",$N57=""),"",IFERROR($M57+$N57,0))</f>
        <v/>
      </c>
      <c r="P57" s="24">
        <f>IF($I57="","",IF($I57&gt;350,"Überdurchschnittlich",IF($I57&lt;200,"Niedrig","Normal")))</f>
        <v/>
      </c>
      <c r="Q57" s="25">
        <f>IF($I57="","",IFERROR($I57/SUM($I$2:$I$101),0))</f>
        <v/>
      </c>
    </row>
    <row r="58">
      <c r="A58" s="9" t="inlineStr"/>
      <c r="B58" s="9" t="inlineStr"/>
      <c r="C58" s="9" t="inlineStr"/>
      <c r="D58" s="9" t="inlineStr"/>
      <c r="E58" s="14" t="inlineStr"/>
      <c r="F58" s="9" t="inlineStr"/>
      <c r="G58" s="15" t="inlineStr"/>
      <c r="H58" s="15" t="inlineStr"/>
      <c r="I58" s="16">
        <f>IF(OR($G58="",$H58=""),"",IFERROR($H58-$G58,0))</f>
        <v/>
      </c>
      <c r="J58" s="17">
        <f>IF($D58="","",IFERROR(VLOOKUP($D58,'Tarife'!$A$2:$F$101,4,FALSE),0))</f>
        <v/>
      </c>
      <c r="K58" s="18">
        <f>IF(OR($I58="",$J58=""),"",IFERROR($I58*$J58,0))</f>
        <v/>
      </c>
      <c r="L58" s="18">
        <f>IF($D58="","",IFERROR(VLOOKUP($D58,'Tarife'!$A$2:$F$101,5,FALSE)/12,0))</f>
        <v/>
      </c>
      <c r="M58" s="18">
        <f>IF(OR($K58="",$L58=""),"",IFERROR($K58+$L58,0))</f>
        <v/>
      </c>
      <c r="N58" s="18">
        <f>IF($M58="","",IFERROR($M58*VLOOKUP($D58,'Tarife'!$A$2:$F$101,6,FALSE),0))</f>
        <v/>
      </c>
      <c r="O58" s="18">
        <f>IF(OR($M58="",$N58=""),"",IFERROR($M58+$N58,0))</f>
        <v/>
      </c>
      <c r="P58" s="19">
        <f>IF($I58="","",IF($I58&gt;350,"Überdurchschnittlich",IF($I58&lt;200,"Niedrig","Normal")))</f>
        <v/>
      </c>
      <c r="Q58" s="20">
        <f>IF($I58="","",IFERROR($I58/SUM($I$2:$I$101),0))</f>
        <v/>
      </c>
    </row>
    <row r="59">
      <c r="A59" s="9" t="inlineStr"/>
      <c r="B59" s="9" t="inlineStr"/>
      <c r="C59" s="9" t="inlineStr"/>
      <c r="D59" s="9" t="inlineStr"/>
      <c r="E59" s="14" t="inlineStr"/>
      <c r="F59" s="9" t="inlineStr"/>
      <c r="G59" s="15" t="inlineStr"/>
      <c r="H59" s="15" t="inlineStr"/>
      <c r="I59" s="21">
        <f>IF(OR($G59="",$H59=""),"",IFERROR($H59-$G59,0))</f>
        <v/>
      </c>
      <c r="J59" s="22">
        <f>IF($D59="","",IFERROR(VLOOKUP($D59,'Tarife'!$A$2:$F$101,4,FALSE),0))</f>
        <v/>
      </c>
      <c r="K59" s="23">
        <f>IF(OR($I59="",$J59=""),"",IFERROR($I59*$J59,0))</f>
        <v/>
      </c>
      <c r="L59" s="23">
        <f>IF($D59="","",IFERROR(VLOOKUP($D59,'Tarife'!$A$2:$F$101,5,FALSE)/12,0))</f>
        <v/>
      </c>
      <c r="M59" s="23">
        <f>IF(OR($K59="",$L59=""),"",IFERROR($K59+$L59,0))</f>
        <v/>
      </c>
      <c r="N59" s="23">
        <f>IF($M59="","",IFERROR($M59*VLOOKUP($D59,'Tarife'!$A$2:$F$101,6,FALSE),0))</f>
        <v/>
      </c>
      <c r="O59" s="23">
        <f>IF(OR($M59="",$N59=""),"",IFERROR($M59+$N59,0))</f>
        <v/>
      </c>
      <c r="P59" s="24">
        <f>IF($I59="","",IF($I59&gt;350,"Überdurchschnittlich",IF($I59&lt;200,"Niedrig","Normal")))</f>
        <v/>
      </c>
      <c r="Q59" s="25">
        <f>IF($I59="","",IFERROR($I59/SUM($I$2:$I$101),0))</f>
        <v/>
      </c>
    </row>
    <row r="60">
      <c r="A60" s="9" t="inlineStr"/>
      <c r="B60" s="9" t="inlineStr"/>
      <c r="C60" s="9" t="inlineStr"/>
      <c r="D60" s="9" t="inlineStr"/>
      <c r="E60" s="14" t="inlineStr"/>
      <c r="F60" s="9" t="inlineStr"/>
      <c r="G60" s="15" t="inlineStr"/>
      <c r="H60" s="15" t="inlineStr"/>
      <c r="I60" s="16">
        <f>IF(OR($G60="",$H60=""),"",IFERROR($H60-$G60,0))</f>
        <v/>
      </c>
      <c r="J60" s="17">
        <f>IF($D60="","",IFERROR(VLOOKUP($D60,'Tarife'!$A$2:$F$101,4,FALSE),0))</f>
        <v/>
      </c>
      <c r="K60" s="18">
        <f>IF(OR($I60="",$J60=""),"",IFERROR($I60*$J60,0))</f>
        <v/>
      </c>
      <c r="L60" s="18">
        <f>IF($D60="","",IFERROR(VLOOKUP($D60,'Tarife'!$A$2:$F$101,5,FALSE)/12,0))</f>
        <v/>
      </c>
      <c r="M60" s="18">
        <f>IF(OR($K60="",$L60=""),"",IFERROR($K60+$L60,0))</f>
        <v/>
      </c>
      <c r="N60" s="18">
        <f>IF($M60="","",IFERROR($M60*VLOOKUP($D60,'Tarife'!$A$2:$F$101,6,FALSE),0))</f>
        <v/>
      </c>
      <c r="O60" s="18">
        <f>IF(OR($M60="",$N60=""),"",IFERROR($M60+$N60,0))</f>
        <v/>
      </c>
      <c r="P60" s="19">
        <f>IF($I60="","",IF($I60&gt;350,"Überdurchschnittlich",IF($I60&lt;200,"Niedrig","Normal")))</f>
        <v/>
      </c>
      <c r="Q60" s="20">
        <f>IF($I60="","",IFERROR($I60/SUM($I$2:$I$101),0))</f>
        <v/>
      </c>
    </row>
    <row r="61">
      <c r="A61" s="9" t="inlineStr"/>
      <c r="B61" s="9" t="inlineStr"/>
      <c r="C61" s="9" t="inlineStr"/>
      <c r="D61" s="9" t="inlineStr"/>
      <c r="E61" s="14" t="inlineStr"/>
      <c r="F61" s="9" t="inlineStr"/>
      <c r="G61" s="15" t="inlineStr"/>
      <c r="H61" s="15" t="inlineStr"/>
      <c r="I61" s="21">
        <f>IF(OR($G61="",$H61=""),"",IFERROR($H61-$G61,0))</f>
        <v/>
      </c>
      <c r="J61" s="22">
        <f>IF($D61="","",IFERROR(VLOOKUP($D61,'Tarife'!$A$2:$F$101,4,FALSE),0))</f>
        <v/>
      </c>
      <c r="K61" s="23">
        <f>IF(OR($I61="",$J61=""),"",IFERROR($I61*$J61,0))</f>
        <v/>
      </c>
      <c r="L61" s="23">
        <f>IF($D61="","",IFERROR(VLOOKUP($D61,'Tarife'!$A$2:$F$101,5,FALSE)/12,0))</f>
        <v/>
      </c>
      <c r="M61" s="23">
        <f>IF(OR($K61="",$L61=""),"",IFERROR($K61+$L61,0))</f>
        <v/>
      </c>
      <c r="N61" s="23">
        <f>IF($M61="","",IFERROR($M61*VLOOKUP($D61,'Tarife'!$A$2:$F$101,6,FALSE),0))</f>
        <v/>
      </c>
      <c r="O61" s="23">
        <f>IF(OR($M61="",$N61=""),"",IFERROR($M61+$N61,0))</f>
        <v/>
      </c>
      <c r="P61" s="24">
        <f>IF($I61="","",IF($I61&gt;350,"Überdurchschnittlich",IF($I61&lt;200,"Niedrig","Normal")))</f>
        <v/>
      </c>
      <c r="Q61" s="25">
        <f>IF($I61="","",IFERROR($I61/SUM($I$2:$I$101),0))</f>
        <v/>
      </c>
    </row>
    <row r="62">
      <c r="A62" s="9" t="inlineStr"/>
      <c r="B62" s="9" t="inlineStr"/>
      <c r="C62" s="9" t="inlineStr"/>
      <c r="D62" s="9" t="inlineStr"/>
      <c r="E62" s="14" t="inlineStr"/>
      <c r="F62" s="9" t="inlineStr"/>
      <c r="G62" s="15" t="inlineStr"/>
      <c r="H62" s="15" t="inlineStr"/>
      <c r="I62" s="16">
        <f>IF(OR($G62="",$H62=""),"",IFERROR($H62-$G62,0))</f>
        <v/>
      </c>
      <c r="J62" s="17">
        <f>IF($D62="","",IFERROR(VLOOKUP($D62,'Tarife'!$A$2:$F$101,4,FALSE),0))</f>
        <v/>
      </c>
      <c r="K62" s="18">
        <f>IF(OR($I62="",$J62=""),"",IFERROR($I62*$J62,0))</f>
        <v/>
      </c>
      <c r="L62" s="18">
        <f>IF($D62="","",IFERROR(VLOOKUP($D62,'Tarife'!$A$2:$F$101,5,FALSE)/12,0))</f>
        <v/>
      </c>
      <c r="M62" s="18">
        <f>IF(OR($K62="",$L62=""),"",IFERROR($K62+$L62,0))</f>
        <v/>
      </c>
      <c r="N62" s="18">
        <f>IF($M62="","",IFERROR($M62*VLOOKUP($D62,'Tarife'!$A$2:$F$101,6,FALSE),0))</f>
        <v/>
      </c>
      <c r="O62" s="18">
        <f>IF(OR($M62="",$N62=""),"",IFERROR($M62+$N62,0))</f>
        <v/>
      </c>
      <c r="P62" s="19">
        <f>IF($I62="","",IF($I62&gt;350,"Überdurchschnittlich",IF($I62&lt;200,"Niedrig","Normal")))</f>
        <v/>
      </c>
      <c r="Q62" s="20">
        <f>IF($I62="","",IFERROR($I62/SUM($I$2:$I$101),0))</f>
        <v/>
      </c>
    </row>
    <row r="63">
      <c r="A63" s="9" t="inlineStr"/>
      <c r="B63" s="9" t="inlineStr"/>
      <c r="C63" s="9" t="inlineStr"/>
      <c r="D63" s="9" t="inlineStr"/>
      <c r="E63" s="14" t="inlineStr"/>
      <c r="F63" s="9" t="inlineStr"/>
      <c r="G63" s="15" t="inlineStr"/>
      <c r="H63" s="15" t="inlineStr"/>
      <c r="I63" s="21">
        <f>IF(OR($G63="",$H63=""),"",IFERROR($H63-$G63,0))</f>
        <v/>
      </c>
      <c r="J63" s="22">
        <f>IF($D63="","",IFERROR(VLOOKUP($D63,'Tarife'!$A$2:$F$101,4,FALSE),0))</f>
        <v/>
      </c>
      <c r="K63" s="23">
        <f>IF(OR($I63="",$J63=""),"",IFERROR($I63*$J63,0))</f>
        <v/>
      </c>
      <c r="L63" s="23">
        <f>IF($D63="","",IFERROR(VLOOKUP($D63,'Tarife'!$A$2:$F$101,5,FALSE)/12,0))</f>
        <v/>
      </c>
      <c r="M63" s="23">
        <f>IF(OR($K63="",$L63=""),"",IFERROR($K63+$L63,0))</f>
        <v/>
      </c>
      <c r="N63" s="23">
        <f>IF($M63="","",IFERROR($M63*VLOOKUP($D63,'Tarife'!$A$2:$F$101,6,FALSE),0))</f>
        <v/>
      </c>
      <c r="O63" s="23">
        <f>IF(OR($M63="",$N63=""),"",IFERROR($M63+$N63,0))</f>
        <v/>
      </c>
      <c r="P63" s="24">
        <f>IF($I63="","",IF($I63&gt;350,"Überdurchschnittlich",IF($I63&lt;200,"Niedrig","Normal")))</f>
        <v/>
      </c>
      <c r="Q63" s="25">
        <f>IF($I63="","",IFERROR($I63/SUM($I$2:$I$101),0))</f>
        <v/>
      </c>
    </row>
    <row r="64">
      <c r="A64" s="9" t="inlineStr"/>
      <c r="B64" s="9" t="inlineStr"/>
      <c r="C64" s="9" t="inlineStr"/>
      <c r="D64" s="9" t="inlineStr"/>
      <c r="E64" s="14" t="inlineStr"/>
      <c r="F64" s="9" t="inlineStr"/>
      <c r="G64" s="15" t="inlineStr"/>
      <c r="H64" s="15" t="inlineStr"/>
      <c r="I64" s="16">
        <f>IF(OR($G64="",$H64=""),"",IFERROR($H64-$G64,0))</f>
        <v/>
      </c>
      <c r="J64" s="17">
        <f>IF($D64="","",IFERROR(VLOOKUP($D64,'Tarife'!$A$2:$F$101,4,FALSE),0))</f>
        <v/>
      </c>
      <c r="K64" s="18">
        <f>IF(OR($I64="",$J64=""),"",IFERROR($I64*$J64,0))</f>
        <v/>
      </c>
      <c r="L64" s="18">
        <f>IF($D64="","",IFERROR(VLOOKUP($D64,'Tarife'!$A$2:$F$101,5,FALSE)/12,0))</f>
        <v/>
      </c>
      <c r="M64" s="18">
        <f>IF(OR($K64="",$L64=""),"",IFERROR($K64+$L64,0))</f>
        <v/>
      </c>
      <c r="N64" s="18">
        <f>IF($M64="","",IFERROR($M64*VLOOKUP($D64,'Tarife'!$A$2:$F$101,6,FALSE),0))</f>
        <v/>
      </c>
      <c r="O64" s="18">
        <f>IF(OR($M64="",$N64=""),"",IFERROR($M64+$N64,0))</f>
        <v/>
      </c>
      <c r="P64" s="19">
        <f>IF($I64="","",IF($I64&gt;350,"Überdurchschnittlich",IF($I64&lt;200,"Niedrig","Normal")))</f>
        <v/>
      </c>
      <c r="Q64" s="20">
        <f>IF($I64="","",IFERROR($I64/SUM($I$2:$I$101),0))</f>
        <v/>
      </c>
    </row>
    <row r="65">
      <c r="A65" s="9" t="inlineStr"/>
      <c r="B65" s="9" t="inlineStr"/>
      <c r="C65" s="9" t="inlineStr"/>
      <c r="D65" s="9" t="inlineStr"/>
      <c r="E65" s="14" t="inlineStr"/>
      <c r="F65" s="9" t="inlineStr"/>
      <c r="G65" s="15" t="inlineStr"/>
      <c r="H65" s="15" t="inlineStr"/>
      <c r="I65" s="21">
        <f>IF(OR($G65="",$H65=""),"",IFERROR($H65-$G65,0))</f>
        <v/>
      </c>
      <c r="J65" s="22">
        <f>IF($D65="","",IFERROR(VLOOKUP($D65,'Tarife'!$A$2:$F$101,4,FALSE),0))</f>
        <v/>
      </c>
      <c r="K65" s="23">
        <f>IF(OR($I65="",$J65=""),"",IFERROR($I65*$J65,0))</f>
        <v/>
      </c>
      <c r="L65" s="23">
        <f>IF($D65="","",IFERROR(VLOOKUP($D65,'Tarife'!$A$2:$F$101,5,FALSE)/12,0))</f>
        <v/>
      </c>
      <c r="M65" s="23">
        <f>IF(OR($K65="",$L65=""),"",IFERROR($K65+$L65,0))</f>
        <v/>
      </c>
      <c r="N65" s="23">
        <f>IF($M65="","",IFERROR($M65*VLOOKUP($D65,'Tarife'!$A$2:$F$101,6,FALSE),0))</f>
        <v/>
      </c>
      <c r="O65" s="23">
        <f>IF(OR($M65="",$N65=""),"",IFERROR($M65+$N65,0))</f>
        <v/>
      </c>
      <c r="P65" s="24">
        <f>IF($I65="","",IF($I65&gt;350,"Überdurchschnittlich",IF($I65&lt;200,"Niedrig","Normal")))</f>
        <v/>
      </c>
      <c r="Q65" s="25">
        <f>IF($I65="","",IFERROR($I65/SUM($I$2:$I$101),0))</f>
        <v/>
      </c>
    </row>
    <row r="66">
      <c r="A66" s="9" t="inlineStr"/>
      <c r="B66" s="9" t="inlineStr"/>
      <c r="C66" s="9" t="inlineStr"/>
      <c r="D66" s="9" t="inlineStr"/>
      <c r="E66" s="14" t="inlineStr"/>
      <c r="F66" s="9" t="inlineStr"/>
      <c r="G66" s="15" t="inlineStr"/>
      <c r="H66" s="15" t="inlineStr"/>
      <c r="I66" s="16">
        <f>IF(OR($G66="",$H66=""),"",IFERROR($H66-$G66,0))</f>
        <v/>
      </c>
      <c r="J66" s="17">
        <f>IF($D66="","",IFERROR(VLOOKUP($D66,'Tarife'!$A$2:$F$101,4,FALSE),0))</f>
        <v/>
      </c>
      <c r="K66" s="18">
        <f>IF(OR($I66="",$J66=""),"",IFERROR($I66*$J66,0))</f>
        <v/>
      </c>
      <c r="L66" s="18">
        <f>IF($D66="","",IFERROR(VLOOKUP($D66,'Tarife'!$A$2:$F$101,5,FALSE)/12,0))</f>
        <v/>
      </c>
      <c r="M66" s="18">
        <f>IF(OR($K66="",$L66=""),"",IFERROR($K66+$L66,0))</f>
        <v/>
      </c>
      <c r="N66" s="18">
        <f>IF($M66="","",IFERROR($M66*VLOOKUP($D66,'Tarife'!$A$2:$F$101,6,FALSE),0))</f>
        <v/>
      </c>
      <c r="O66" s="18">
        <f>IF(OR($M66="",$N66=""),"",IFERROR($M66+$N66,0))</f>
        <v/>
      </c>
      <c r="P66" s="19">
        <f>IF($I66="","",IF($I66&gt;350,"Überdurchschnittlich",IF($I66&lt;200,"Niedrig","Normal")))</f>
        <v/>
      </c>
      <c r="Q66" s="20">
        <f>IF($I66="","",IFERROR($I66/SUM($I$2:$I$101),0))</f>
        <v/>
      </c>
    </row>
    <row r="67">
      <c r="A67" s="9" t="inlineStr"/>
      <c r="B67" s="9" t="inlineStr"/>
      <c r="C67" s="9" t="inlineStr"/>
      <c r="D67" s="9" t="inlineStr"/>
      <c r="E67" s="14" t="inlineStr"/>
      <c r="F67" s="9" t="inlineStr"/>
      <c r="G67" s="15" t="inlineStr"/>
      <c r="H67" s="15" t="inlineStr"/>
      <c r="I67" s="21">
        <f>IF(OR($G67="",$H67=""),"",IFERROR($H67-$G67,0))</f>
        <v/>
      </c>
      <c r="J67" s="22">
        <f>IF($D67="","",IFERROR(VLOOKUP($D67,'Tarife'!$A$2:$F$101,4,FALSE),0))</f>
        <v/>
      </c>
      <c r="K67" s="23">
        <f>IF(OR($I67="",$J67=""),"",IFERROR($I67*$J67,0))</f>
        <v/>
      </c>
      <c r="L67" s="23">
        <f>IF($D67="","",IFERROR(VLOOKUP($D67,'Tarife'!$A$2:$F$101,5,FALSE)/12,0))</f>
        <v/>
      </c>
      <c r="M67" s="23">
        <f>IF(OR($K67="",$L67=""),"",IFERROR($K67+$L67,0))</f>
        <v/>
      </c>
      <c r="N67" s="23">
        <f>IF($M67="","",IFERROR($M67*VLOOKUP($D67,'Tarife'!$A$2:$F$101,6,FALSE),0))</f>
        <v/>
      </c>
      <c r="O67" s="23">
        <f>IF(OR($M67="",$N67=""),"",IFERROR($M67+$N67,0))</f>
        <v/>
      </c>
      <c r="P67" s="24">
        <f>IF($I67="","",IF($I67&gt;350,"Überdurchschnittlich",IF($I67&lt;200,"Niedrig","Normal")))</f>
        <v/>
      </c>
      <c r="Q67" s="25">
        <f>IF($I67="","",IFERROR($I67/SUM($I$2:$I$101),0))</f>
        <v/>
      </c>
    </row>
    <row r="68">
      <c r="A68" s="9" t="inlineStr"/>
      <c r="B68" s="9" t="inlineStr"/>
      <c r="C68" s="9" t="inlineStr"/>
      <c r="D68" s="9" t="inlineStr"/>
      <c r="E68" s="14" t="inlineStr"/>
      <c r="F68" s="9" t="inlineStr"/>
      <c r="G68" s="15" t="inlineStr"/>
      <c r="H68" s="15" t="inlineStr"/>
      <c r="I68" s="16">
        <f>IF(OR($G68="",$H68=""),"",IFERROR($H68-$G68,0))</f>
        <v/>
      </c>
      <c r="J68" s="17">
        <f>IF($D68="","",IFERROR(VLOOKUP($D68,'Tarife'!$A$2:$F$101,4,FALSE),0))</f>
        <v/>
      </c>
      <c r="K68" s="18">
        <f>IF(OR($I68="",$J68=""),"",IFERROR($I68*$J68,0))</f>
        <v/>
      </c>
      <c r="L68" s="18">
        <f>IF($D68="","",IFERROR(VLOOKUP($D68,'Tarife'!$A$2:$F$101,5,FALSE)/12,0))</f>
        <v/>
      </c>
      <c r="M68" s="18">
        <f>IF(OR($K68="",$L68=""),"",IFERROR($K68+$L68,0))</f>
        <v/>
      </c>
      <c r="N68" s="18">
        <f>IF($M68="","",IFERROR($M68*VLOOKUP($D68,'Tarife'!$A$2:$F$101,6,FALSE),0))</f>
        <v/>
      </c>
      <c r="O68" s="18">
        <f>IF(OR($M68="",$N68=""),"",IFERROR($M68+$N68,0))</f>
        <v/>
      </c>
      <c r="P68" s="19">
        <f>IF($I68="","",IF($I68&gt;350,"Überdurchschnittlich",IF($I68&lt;200,"Niedrig","Normal")))</f>
        <v/>
      </c>
      <c r="Q68" s="20">
        <f>IF($I68="","",IFERROR($I68/SUM($I$2:$I$101),0))</f>
        <v/>
      </c>
    </row>
    <row r="69">
      <c r="A69" s="9" t="inlineStr"/>
      <c r="B69" s="9" t="inlineStr"/>
      <c r="C69" s="9" t="inlineStr"/>
      <c r="D69" s="9" t="inlineStr"/>
      <c r="E69" s="14" t="inlineStr"/>
      <c r="F69" s="9" t="inlineStr"/>
      <c r="G69" s="15" t="inlineStr"/>
      <c r="H69" s="15" t="inlineStr"/>
      <c r="I69" s="21">
        <f>IF(OR($G69="",$H69=""),"",IFERROR($H69-$G69,0))</f>
        <v/>
      </c>
      <c r="J69" s="22">
        <f>IF($D69="","",IFERROR(VLOOKUP($D69,'Tarife'!$A$2:$F$101,4,FALSE),0))</f>
        <v/>
      </c>
      <c r="K69" s="23">
        <f>IF(OR($I69="",$J69=""),"",IFERROR($I69*$J69,0))</f>
        <v/>
      </c>
      <c r="L69" s="23">
        <f>IF($D69="","",IFERROR(VLOOKUP($D69,'Tarife'!$A$2:$F$101,5,FALSE)/12,0))</f>
        <v/>
      </c>
      <c r="M69" s="23">
        <f>IF(OR($K69="",$L69=""),"",IFERROR($K69+$L69,0))</f>
        <v/>
      </c>
      <c r="N69" s="23">
        <f>IF($M69="","",IFERROR($M69*VLOOKUP($D69,'Tarife'!$A$2:$F$101,6,FALSE),0))</f>
        <v/>
      </c>
      <c r="O69" s="23">
        <f>IF(OR($M69="",$N69=""),"",IFERROR($M69+$N69,0))</f>
        <v/>
      </c>
      <c r="P69" s="24">
        <f>IF($I69="","",IF($I69&gt;350,"Überdurchschnittlich",IF($I69&lt;200,"Niedrig","Normal")))</f>
        <v/>
      </c>
      <c r="Q69" s="25">
        <f>IF($I69="","",IFERROR($I69/SUM($I$2:$I$101),0))</f>
        <v/>
      </c>
    </row>
    <row r="70">
      <c r="A70" s="9" t="inlineStr"/>
      <c r="B70" s="9" t="inlineStr"/>
      <c r="C70" s="9" t="inlineStr"/>
      <c r="D70" s="9" t="inlineStr"/>
      <c r="E70" s="14" t="inlineStr"/>
      <c r="F70" s="9" t="inlineStr"/>
      <c r="G70" s="15" t="inlineStr"/>
      <c r="H70" s="15" t="inlineStr"/>
      <c r="I70" s="16">
        <f>IF(OR($G70="",$H70=""),"",IFERROR($H70-$G70,0))</f>
        <v/>
      </c>
      <c r="J70" s="17">
        <f>IF($D70="","",IFERROR(VLOOKUP($D70,'Tarife'!$A$2:$F$101,4,FALSE),0))</f>
        <v/>
      </c>
      <c r="K70" s="18">
        <f>IF(OR($I70="",$J70=""),"",IFERROR($I70*$J70,0))</f>
        <v/>
      </c>
      <c r="L70" s="18">
        <f>IF($D70="","",IFERROR(VLOOKUP($D70,'Tarife'!$A$2:$F$101,5,FALSE)/12,0))</f>
        <v/>
      </c>
      <c r="M70" s="18">
        <f>IF(OR($K70="",$L70=""),"",IFERROR($K70+$L70,0))</f>
        <v/>
      </c>
      <c r="N70" s="18">
        <f>IF($M70="","",IFERROR($M70*VLOOKUP($D70,'Tarife'!$A$2:$F$101,6,FALSE),0))</f>
        <v/>
      </c>
      <c r="O70" s="18">
        <f>IF(OR($M70="",$N70=""),"",IFERROR($M70+$N70,0))</f>
        <v/>
      </c>
      <c r="P70" s="19">
        <f>IF($I70="","",IF($I70&gt;350,"Überdurchschnittlich",IF($I70&lt;200,"Niedrig","Normal")))</f>
        <v/>
      </c>
      <c r="Q70" s="20">
        <f>IF($I70="","",IFERROR($I70/SUM($I$2:$I$101),0))</f>
        <v/>
      </c>
    </row>
    <row r="71">
      <c r="A71" s="9" t="inlineStr"/>
      <c r="B71" s="9" t="inlineStr"/>
      <c r="C71" s="9" t="inlineStr"/>
      <c r="D71" s="9" t="inlineStr"/>
      <c r="E71" s="14" t="inlineStr"/>
      <c r="F71" s="9" t="inlineStr"/>
      <c r="G71" s="15" t="inlineStr"/>
      <c r="H71" s="15" t="inlineStr"/>
      <c r="I71" s="21">
        <f>IF(OR($G71="",$H71=""),"",IFERROR($H71-$G71,0))</f>
        <v/>
      </c>
      <c r="J71" s="22">
        <f>IF($D71="","",IFERROR(VLOOKUP($D71,'Tarife'!$A$2:$F$101,4,FALSE),0))</f>
        <v/>
      </c>
      <c r="K71" s="23">
        <f>IF(OR($I71="",$J71=""),"",IFERROR($I71*$J71,0))</f>
        <v/>
      </c>
      <c r="L71" s="23">
        <f>IF($D71="","",IFERROR(VLOOKUP($D71,'Tarife'!$A$2:$F$101,5,FALSE)/12,0))</f>
        <v/>
      </c>
      <c r="M71" s="23">
        <f>IF(OR($K71="",$L71=""),"",IFERROR($K71+$L71,0))</f>
        <v/>
      </c>
      <c r="N71" s="23">
        <f>IF($M71="","",IFERROR($M71*VLOOKUP($D71,'Tarife'!$A$2:$F$101,6,FALSE),0))</f>
        <v/>
      </c>
      <c r="O71" s="23">
        <f>IF(OR($M71="",$N71=""),"",IFERROR($M71+$N71,0))</f>
        <v/>
      </c>
      <c r="P71" s="24">
        <f>IF($I71="","",IF($I71&gt;350,"Überdurchschnittlich",IF($I71&lt;200,"Niedrig","Normal")))</f>
        <v/>
      </c>
      <c r="Q71" s="25">
        <f>IF($I71="","",IFERROR($I71/SUM($I$2:$I$101),0))</f>
        <v/>
      </c>
    </row>
    <row r="72">
      <c r="A72" s="9" t="inlineStr"/>
      <c r="B72" s="9" t="inlineStr"/>
      <c r="C72" s="9" t="inlineStr"/>
      <c r="D72" s="9" t="inlineStr"/>
      <c r="E72" s="14" t="inlineStr"/>
      <c r="F72" s="9" t="inlineStr"/>
      <c r="G72" s="15" t="inlineStr"/>
      <c r="H72" s="15" t="inlineStr"/>
      <c r="I72" s="16">
        <f>IF(OR($G72="",$H72=""),"",IFERROR($H72-$G72,0))</f>
        <v/>
      </c>
      <c r="J72" s="17">
        <f>IF($D72="","",IFERROR(VLOOKUP($D72,'Tarife'!$A$2:$F$101,4,FALSE),0))</f>
        <v/>
      </c>
      <c r="K72" s="18">
        <f>IF(OR($I72="",$J72=""),"",IFERROR($I72*$J72,0))</f>
        <v/>
      </c>
      <c r="L72" s="18">
        <f>IF($D72="","",IFERROR(VLOOKUP($D72,'Tarife'!$A$2:$F$101,5,FALSE)/12,0))</f>
        <v/>
      </c>
      <c r="M72" s="18">
        <f>IF(OR($K72="",$L72=""),"",IFERROR($K72+$L72,0))</f>
        <v/>
      </c>
      <c r="N72" s="18">
        <f>IF($M72="","",IFERROR($M72*VLOOKUP($D72,'Tarife'!$A$2:$F$101,6,FALSE),0))</f>
        <v/>
      </c>
      <c r="O72" s="18">
        <f>IF(OR($M72="",$N72=""),"",IFERROR($M72+$N72,0))</f>
        <v/>
      </c>
      <c r="P72" s="19">
        <f>IF($I72="","",IF($I72&gt;350,"Überdurchschnittlich",IF($I72&lt;200,"Niedrig","Normal")))</f>
        <v/>
      </c>
      <c r="Q72" s="20">
        <f>IF($I72="","",IFERROR($I72/SUM($I$2:$I$101),0))</f>
        <v/>
      </c>
    </row>
    <row r="73">
      <c r="A73" s="9" t="inlineStr"/>
      <c r="B73" s="9" t="inlineStr"/>
      <c r="C73" s="9" t="inlineStr"/>
      <c r="D73" s="9" t="inlineStr"/>
      <c r="E73" s="14" t="inlineStr"/>
      <c r="F73" s="9" t="inlineStr"/>
      <c r="G73" s="15" t="inlineStr"/>
      <c r="H73" s="15" t="inlineStr"/>
      <c r="I73" s="21">
        <f>IF(OR($G73="",$H73=""),"",IFERROR($H73-$G73,0))</f>
        <v/>
      </c>
      <c r="J73" s="22">
        <f>IF($D73="","",IFERROR(VLOOKUP($D73,'Tarife'!$A$2:$F$101,4,FALSE),0))</f>
        <v/>
      </c>
      <c r="K73" s="23">
        <f>IF(OR($I73="",$J73=""),"",IFERROR($I73*$J73,0))</f>
        <v/>
      </c>
      <c r="L73" s="23">
        <f>IF($D73="","",IFERROR(VLOOKUP($D73,'Tarife'!$A$2:$F$101,5,FALSE)/12,0))</f>
        <v/>
      </c>
      <c r="M73" s="23">
        <f>IF(OR($K73="",$L73=""),"",IFERROR($K73+$L73,0))</f>
        <v/>
      </c>
      <c r="N73" s="23">
        <f>IF($M73="","",IFERROR($M73*VLOOKUP($D73,'Tarife'!$A$2:$F$101,6,FALSE),0))</f>
        <v/>
      </c>
      <c r="O73" s="23">
        <f>IF(OR($M73="",$N73=""),"",IFERROR($M73+$N73,0))</f>
        <v/>
      </c>
      <c r="P73" s="24">
        <f>IF($I73="","",IF($I73&gt;350,"Überdurchschnittlich",IF($I73&lt;200,"Niedrig","Normal")))</f>
        <v/>
      </c>
      <c r="Q73" s="25">
        <f>IF($I73="","",IFERROR($I73/SUM($I$2:$I$101),0))</f>
        <v/>
      </c>
    </row>
    <row r="74">
      <c r="A74" s="9" t="inlineStr"/>
      <c r="B74" s="9" t="inlineStr"/>
      <c r="C74" s="9" t="inlineStr"/>
      <c r="D74" s="9" t="inlineStr"/>
      <c r="E74" s="14" t="inlineStr"/>
      <c r="F74" s="9" t="inlineStr"/>
      <c r="G74" s="15" t="inlineStr"/>
      <c r="H74" s="15" t="inlineStr"/>
      <c r="I74" s="16">
        <f>IF(OR($G74="",$H74=""),"",IFERROR($H74-$G74,0))</f>
        <v/>
      </c>
      <c r="J74" s="17">
        <f>IF($D74="","",IFERROR(VLOOKUP($D74,'Tarife'!$A$2:$F$101,4,FALSE),0))</f>
        <v/>
      </c>
      <c r="K74" s="18">
        <f>IF(OR($I74="",$J74=""),"",IFERROR($I74*$J74,0))</f>
        <v/>
      </c>
      <c r="L74" s="18">
        <f>IF($D74="","",IFERROR(VLOOKUP($D74,'Tarife'!$A$2:$F$101,5,FALSE)/12,0))</f>
        <v/>
      </c>
      <c r="M74" s="18">
        <f>IF(OR($K74="",$L74=""),"",IFERROR($K74+$L74,0))</f>
        <v/>
      </c>
      <c r="N74" s="18">
        <f>IF($M74="","",IFERROR($M74*VLOOKUP($D74,'Tarife'!$A$2:$F$101,6,FALSE),0))</f>
        <v/>
      </c>
      <c r="O74" s="18">
        <f>IF(OR($M74="",$N74=""),"",IFERROR($M74+$N74,0))</f>
        <v/>
      </c>
      <c r="P74" s="19">
        <f>IF($I74="","",IF($I74&gt;350,"Überdurchschnittlich",IF($I74&lt;200,"Niedrig","Normal")))</f>
        <v/>
      </c>
      <c r="Q74" s="20">
        <f>IF($I74="","",IFERROR($I74/SUM($I$2:$I$101),0))</f>
        <v/>
      </c>
    </row>
    <row r="75">
      <c r="A75" s="9" t="inlineStr"/>
      <c r="B75" s="9" t="inlineStr"/>
      <c r="C75" s="9" t="inlineStr"/>
      <c r="D75" s="9" t="inlineStr"/>
      <c r="E75" s="14" t="inlineStr"/>
      <c r="F75" s="9" t="inlineStr"/>
      <c r="G75" s="15" t="inlineStr"/>
      <c r="H75" s="15" t="inlineStr"/>
      <c r="I75" s="21">
        <f>IF(OR($G75="",$H75=""),"",IFERROR($H75-$G75,0))</f>
        <v/>
      </c>
      <c r="J75" s="22">
        <f>IF($D75="","",IFERROR(VLOOKUP($D75,'Tarife'!$A$2:$F$101,4,FALSE),0))</f>
        <v/>
      </c>
      <c r="K75" s="23">
        <f>IF(OR($I75="",$J75=""),"",IFERROR($I75*$J75,0))</f>
        <v/>
      </c>
      <c r="L75" s="23">
        <f>IF($D75="","",IFERROR(VLOOKUP($D75,'Tarife'!$A$2:$F$101,5,FALSE)/12,0))</f>
        <v/>
      </c>
      <c r="M75" s="23">
        <f>IF(OR($K75="",$L75=""),"",IFERROR($K75+$L75,0))</f>
        <v/>
      </c>
      <c r="N75" s="23">
        <f>IF($M75="","",IFERROR($M75*VLOOKUP($D75,'Tarife'!$A$2:$F$101,6,FALSE),0))</f>
        <v/>
      </c>
      <c r="O75" s="23">
        <f>IF(OR($M75="",$N75=""),"",IFERROR($M75+$N75,0))</f>
        <v/>
      </c>
      <c r="P75" s="24">
        <f>IF($I75="","",IF($I75&gt;350,"Überdurchschnittlich",IF($I75&lt;200,"Niedrig","Normal")))</f>
        <v/>
      </c>
      <c r="Q75" s="25">
        <f>IF($I75="","",IFERROR($I75/SUM($I$2:$I$101),0))</f>
        <v/>
      </c>
    </row>
    <row r="76">
      <c r="A76" s="9" t="inlineStr"/>
      <c r="B76" s="9" t="inlineStr"/>
      <c r="C76" s="9" t="inlineStr"/>
      <c r="D76" s="9" t="inlineStr"/>
      <c r="E76" s="14" t="inlineStr"/>
      <c r="F76" s="9" t="inlineStr"/>
      <c r="G76" s="15" t="inlineStr"/>
      <c r="H76" s="15" t="inlineStr"/>
      <c r="I76" s="16">
        <f>IF(OR($G76="",$H76=""),"",IFERROR($H76-$G76,0))</f>
        <v/>
      </c>
      <c r="J76" s="17">
        <f>IF($D76="","",IFERROR(VLOOKUP($D76,'Tarife'!$A$2:$F$101,4,FALSE),0))</f>
        <v/>
      </c>
      <c r="K76" s="18">
        <f>IF(OR($I76="",$J76=""),"",IFERROR($I76*$J76,0))</f>
        <v/>
      </c>
      <c r="L76" s="18">
        <f>IF($D76="","",IFERROR(VLOOKUP($D76,'Tarife'!$A$2:$F$101,5,FALSE)/12,0))</f>
        <v/>
      </c>
      <c r="M76" s="18">
        <f>IF(OR($K76="",$L76=""),"",IFERROR($K76+$L76,0))</f>
        <v/>
      </c>
      <c r="N76" s="18">
        <f>IF($M76="","",IFERROR($M76*VLOOKUP($D76,'Tarife'!$A$2:$F$101,6,FALSE),0))</f>
        <v/>
      </c>
      <c r="O76" s="18">
        <f>IF(OR($M76="",$N76=""),"",IFERROR($M76+$N76,0))</f>
        <v/>
      </c>
      <c r="P76" s="19">
        <f>IF($I76="","",IF($I76&gt;350,"Überdurchschnittlich",IF($I76&lt;200,"Niedrig","Normal")))</f>
        <v/>
      </c>
      <c r="Q76" s="20">
        <f>IF($I76="","",IFERROR($I76/SUM($I$2:$I$101),0))</f>
        <v/>
      </c>
    </row>
    <row r="77">
      <c r="A77" s="9" t="inlineStr"/>
      <c r="B77" s="9" t="inlineStr"/>
      <c r="C77" s="9" t="inlineStr"/>
      <c r="D77" s="9" t="inlineStr"/>
      <c r="E77" s="14" t="inlineStr"/>
      <c r="F77" s="9" t="inlineStr"/>
      <c r="G77" s="15" t="inlineStr"/>
      <c r="H77" s="15" t="inlineStr"/>
      <c r="I77" s="21">
        <f>IF(OR($G77="",$H77=""),"",IFERROR($H77-$G77,0))</f>
        <v/>
      </c>
      <c r="J77" s="22">
        <f>IF($D77="","",IFERROR(VLOOKUP($D77,'Tarife'!$A$2:$F$101,4,FALSE),0))</f>
        <v/>
      </c>
      <c r="K77" s="23">
        <f>IF(OR($I77="",$J77=""),"",IFERROR($I77*$J77,0))</f>
        <v/>
      </c>
      <c r="L77" s="23">
        <f>IF($D77="","",IFERROR(VLOOKUP($D77,'Tarife'!$A$2:$F$101,5,FALSE)/12,0))</f>
        <v/>
      </c>
      <c r="M77" s="23">
        <f>IF(OR($K77="",$L77=""),"",IFERROR($K77+$L77,0))</f>
        <v/>
      </c>
      <c r="N77" s="23">
        <f>IF($M77="","",IFERROR($M77*VLOOKUP($D77,'Tarife'!$A$2:$F$101,6,FALSE),0))</f>
        <v/>
      </c>
      <c r="O77" s="23">
        <f>IF(OR($M77="",$N77=""),"",IFERROR($M77+$N77,0))</f>
        <v/>
      </c>
      <c r="P77" s="24">
        <f>IF($I77="","",IF($I77&gt;350,"Überdurchschnittlich",IF($I77&lt;200,"Niedrig","Normal")))</f>
        <v/>
      </c>
      <c r="Q77" s="25">
        <f>IF($I77="","",IFERROR($I77/SUM($I$2:$I$101),0))</f>
        <v/>
      </c>
    </row>
    <row r="78">
      <c r="A78" s="9" t="inlineStr"/>
      <c r="B78" s="9" t="inlineStr"/>
      <c r="C78" s="9" t="inlineStr"/>
      <c r="D78" s="9" t="inlineStr"/>
      <c r="E78" s="14" t="inlineStr"/>
      <c r="F78" s="9" t="inlineStr"/>
      <c r="G78" s="15" t="inlineStr"/>
      <c r="H78" s="15" t="inlineStr"/>
      <c r="I78" s="16">
        <f>IF(OR($G78="",$H78=""),"",IFERROR($H78-$G78,0))</f>
        <v/>
      </c>
      <c r="J78" s="17">
        <f>IF($D78="","",IFERROR(VLOOKUP($D78,'Tarife'!$A$2:$F$101,4,FALSE),0))</f>
        <v/>
      </c>
      <c r="K78" s="18">
        <f>IF(OR($I78="",$J78=""),"",IFERROR($I78*$J78,0))</f>
        <v/>
      </c>
      <c r="L78" s="18">
        <f>IF($D78="","",IFERROR(VLOOKUP($D78,'Tarife'!$A$2:$F$101,5,FALSE)/12,0))</f>
        <v/>
      </c>
      <c r="M78" s="18">
        <f>IF(OR($K78="",$L78=""),"",IFERROR($K78+$L78,0))</f>
        <v/>
      </c>
      <c r="N78" s="18">
        <f>IF($M78="","",IFERROR($M78*VLOOKUP($D78,'Tarife'!$A$2:$F$101,6,FALSE),0))</f>
        <v/>
      </c>
      <c r="O78" s="18">
        <f>IF(OR($M78="",$N78=""),"",IFERROR($M78+$N78,0))</f>
        <v/>
      </c>
      <c r="P78" s="19">
        <f>IF($I78="","",IF($I78&gt;350,"Überdurchschnittlich",IF($I78&lt;200,"Niedrig","Normal")))</f>
        <v/>
      </c>
      <c r="Q78" s="20">
        <f>IF($I78="","",IFERROR($I78/SUM($I$2:$I$101),0))</f>
        <v/>
      </c>
    </row>
    <row r="79">
      <c r="A79" s="9" t="inlineStr"/>
      <c r="B79" s="9" t="inlineStr"/>
      <c r="C79" s="9" t="inlineStr"/>
      <c r="D79" s="9" t="inlineStr"/>
      <c r="E79" s="14" t="inlineStr"/>
      <c r="F79" s="9" t="inlineStr"/>
      <c r="G79" s="15" t="inlineStr"/>
      <c r="H79" s="15" t="inlineStr"/>
      <c r="I79" s="21">
        <f>IF(OR($G79="",$H79=""),"",IFERROR($H79-$G79,0))</f>
        <v/>
      </c>
      <c r="J79" s="22">
        <f>IF($D79="","",IFERROR(VLOOKUP($D79,'Tarife'!$A$2:$F$101,4,FALSE),0))</f>
        <v/>
      </c>
      <c r="K79" s="23">
        <f>IF(OR($I79="",$J79=""),"",IFERROR($I79*$J79,0))</f>
        <v/>
      </c>
      <c r="L79" s="23">
        <f>IF($D79="","",IFERROR(VLOOKUP($D79,'Tarife'!$A$2:$F$101,5,FALSE)/12,0))</f>
        <v/>
      </c>
      <c r="M79" s="23">
        <f>IF(OR($K79="",$L79=""),"",IFERROR($K79+$L79,0))</f>
        <v/>
      </c>
      <c r="N79" s="23">
        <f>IF($M79="","",IFERROR($M79*VLOOKUP($D79,'Tarife'!$A$2:$F$101,6,FALSE),0))</f>
        <v/>
      </c>
      <c r="O79" s="23">
        <f>IF(OR($M79="",$N79=""),"",IFERROR($M79+$N79,0))</f>
        <v/>
      </c>
      <c r="P79" s="24">
        <f>IF($I79="","",IF($I79&gt;350,"Überdurchschnittlich",IF($I79&lt;200,"Niedrig","Normal")))</f>
        <v/>
      </c>
      <c r="Q79" s="25">
        <f>IF($I79="","",IFERROR($I79/SUM($I$2:$I$101),0))</f>
        <v/>
      </c>
    </row>
    <row r="80">
      <c r="A80" s="9" t="inlineStr"/>
      <c r="B80" s="9" t="inlineStr"/>
      <c r="C80" s="9" t="inlineStr"/>
      <c r="D80" s="9" t="inlineStr"/>
      <c r="E80" s="14" t="inlineStr"/>
      <c r="F80" s="9" t="inlineStr"/>
      <c r="G80" s="15" t="inlineStr"/>
      <c r="H80" s="15" t="inlineStr"/>
      <c r="I80" s="16">
        <f>IF(OR($G80="",$H80=""),"",IFERROR($H80-$G80,0))</f>
        <v/>
      </c>
      <c r="J80" s="17">
        <f>IF($D80="","",IFERROR(VLOOKUP($D80,'Tarife'!$A$2:$F$101,4,FALSE),0))</f>
        <v/>
      </c>
      <c r="K80" s="18">
        <f>IF(OR($I80="",$J80=""),"",IFERROR($I80*$J80,0))</f>
        <v/>
      </c>
      <c r="L80" s="18">
        <f>IF($D80="","",IFERROR(VLOOKUP($D80,'Tarife'!$A$2:$F$101,5,FALSE)/12,0))</f>
        <v/>
      </c>
      <c r="M80" s="18">
        <f>IF(OR($K80="",$L80=""),"",IFERROR($K80+$L80,0))</f>
        <v/>
      </c>
      <c r="N80" s="18">
        <f>IF($M80="","",IFERROR($M80*VLOOKUP($D80,'Tarife'!$A$2:$F$101,6,FALSE),0))</f>
        <v/>
      </c>
      <c r="O80" s="18">
        <f>IF(OR($M80="",$N80=""),"",IFERROR($M80+$N80,0))</f>
        <v/>
      </c>
      <c r="P80" s="19">
        <f>IF($I80="","",IF($I80&gt;350,"Überdurchschnittlich",IF($I80&lt;200,"Niedrig","Normal")))</f>
        <v/>
      </c>
      <c r="Q80" s="20">
        <f>IF($I80="","",IFERROR($I80/SUM($I$2:$I$101),0))</f>
        <v/>
      </c>
    </row>
    <row r="81">
      <c r="A81" s="9" t="inlineStr"/>
      <c r="B81" s="9" t="inlineStr"/>
      <c r="C81" s="9" t="inlineStr"/>
      <c r="D81" s="9" t="inlineStr"/>
      <c r="E81" s="14" t="inlineStr"/>
      <c r="F81" s="9" t="inlineStr"/>
      <c r="G81" s="15" t="inlineStr"/>
      <c r="H81" s="15" t="inlineStr"/>
      <c r="I81" s="21">
        <f>IF(OR($G81="",$H81=""),"",IFERROR($H81-$G81,0))</f>
        <v/>
      </c>
      <c r="J81" s="22">
        <f>IF($D81="","",IFERROR(VLOOKUP($D81,'Tarife'!$A$2:$F$101,4,FALSE),0))</f>
        <v/>
      </c>
      <c r="K81" s="23">
        <f>IF(OR($I81="",$J81=""),"",IFERROR($I81*$J81,0))</f>
        <v/>
      </c>
      <c r="L81" s="23">
        <f>IF($D81="","",IFERROR(VLOOKUP($D81,'Tarife'!$A$2:$F$101,5,FALSE)/12,0))</f>
        <v/>
      </c>
      <c r="M81" s="23">
        <f>IF(OR($K81="",$L81=""),"",IFERROR($K81+$L81,0))</f>
        <v/>
      </c>
      <c r="N81" s="23">
        <f>IF($M81="","",IFERROR($M81*VLOOKUP($D81,'Tarife'!$A$2:$F$101,6,FALSE),0))</f>
        <v/>
      </c>
      <c r="O81" s="23">
        <f>IF(OR($M81="",$N81=""),"",IFERROR($M81+$N81,0))</f>
        <v/>
      </c>
      <c r="P81" s="24">
        <f>IF($I81="","",IF($I81&gt;350,"Überdurchschnittlich",IF($I81&lt;200,"Niedrig","Normal")))</f>
        <v/>
      </c>
      <c r="Q81" s="25">
        <f>IF($I81="","",IFERROR($I81/SUM($I$2:$I$101),0))</f>
        <v/>
      </c>
    </row>
    <row r="82">
      <c r="A82" s="9" t="inlineStr"/>
      <c r="B82" s="9" t="inlineStr"/>
      <c r="C82" s="9" t="inlineStr"/>
      <c r="D82" s="9" t="inlineStr"/>
      <c r="E82" s="14" t="inlineStr"/>
      <c r="F82" s="9" t="inlineStr"/>
      <c r="G82" s="15" t="inlineStr"/>
      <c r="H82" s="15" t="inlineStr"/>
      <c r="I82" s="16">
        <f>IF(OR($G82="",$H82=""),"",IFERROR($H82-$G82,0))</f>
        <v/>
      </c>
      <c r="J82" s="17">
        <f>IF($D82="","",IFERROR(VLOOKUP($D82,'Tarife'!$A$2:$F$101,4,FALSE),0))</f>
        <v/>
      </c>
      <c r="K82" s="18">
        <f>IF(OR($I82="",$J82=""),"",IFERROR($I82*$J82,0))</f>
        <v/>
      </c>
      <c r="L82" s="18">
        <f>IF($D82="","",IFERROR(VLOOKUP($D82,'Tarife'!$A$2:$F$101,5,FALSE)/12,0))</f>
        <v/>
      </c>
      <c r="M82" s="18">
        <f>IF(OR($K82="",$L82=""),"",IFERROR($K82+$L82,0))</f>
        <v/>
      </c>
      <c r="N82" s="18">
        <f>IF($M82="","",IFERROR($M82*VLOOKUP($D82,'Tarife'!$A$2:$F$101,6,FALSE),0))</f>
        <v/>
      </c>
      <c r="O82" s="18">
        <f>IF(OR($M82="",$N82=""),"",IFERROR($M82+$N82,0))</f>
        <v/>
      </c>
      <c r="P82" s="19">
        <f>IF($I82="","",IF($I82&gt;350,"Überdurchschnittlich",IF($I82&lt;200,"Niedrig","Normal")))</f>
        <v/>
      </c>
      <c r="Q82" s="20">
        <f>IF($I82="","",IFERROR($I82/SUM($I$2:$I$101),0))</f>
        <v/>
      </c>
    </row>
    <row r="83">
      <c r="A83" s="9" t="inlineStr"/>
      <c r="B83" s="9" t="inlineStr"/>
      <c r="C83" s="9" t="inlineStr"/>
      <c r="D83" s="9" t="inlineStr"/>
      <c r="E83" s="14" t="inlineStr"/>
      <c r="F83" s="9" t="inlineStr"/>
      <c r="G83" s="15" t="inlineStr"/>
      <c r="H83" s="15" t="inlineStr"/>
      <c r="I83" s="21">
        <f>IF(OR($G83="",$H83=""),"",IFERROR($H83-$G83,0))</f>
        <v/>
      </c>
      <c r="J83" s="22">
        <f>IF($D83="","",IFERROR(VLOOKUP($D83,'Tarife'!$A$2:$F$101,4,FALSE),0))</f>
        <v/>
      </c>
      <c r="K83" s="23">
        <f>IF(OR($I83="",$J83=""),"",IFERROR($I83*$J83,0))</f>
        <v/>
      </c>
      <c r="L83" s="23">
        <f>IF($D83="","",IFERROR(VLOOKUP($D83,'Tarife'!$A$2:$F$101,5,FALSE)/12,0))</f>
        <v/>
      </c>
      <c r="M83" s="23">
        <f>IF(OR($K83="",$L83=""),"",IFERROR($K83+$L83,0))</f>
        <v/>
      </c>
      <c r="N83" s="23">
        <f>IF($M83="","",IFERROR($M83*VLOOKUP($D83,'Tarife'!$A$2:$F$101,6,FALSE),0))</f>
        <v/>
      </c>
      <c r="O83" s="23">
        <f>IF(OR($M83="",$N83=""),"",IFERROR($M83+$N83,0))</f>
        <v/>
      </c>
      <c r="P83" s="24">
        <f>IF($I83="","",IF($I83&gt;350,"Überdurchschnittlich",IF($I83&lt;200,"Niedrig","Normal")))</f>
        <v/>
      </c>
      <c r="Q83" s="25">
        <f>IF($I83="","",IFERROR($I83/SUM($I$2:$I$101),0))</f>
        <v/>
      </c>
    </row>
    <row r="84">
      <c r="A84" s="9" t="inlineStr"/>
      <c r="B84" s="9" t="inlineStr"/>
      <c r="C84" s="9" t="inlineStr"/>
      <c r="D84" s="9" t="inlineStr"/>
      <c r="E84" s="14" t="inlineStr"/>
      <c r="F84" s="9" t="inlineStr"/>
      <c r="G84" s="15" t="inlineStr"/>
      <c r="H84" s="15" t="inlineStr"/>
      <c r="I84" s="16">
        <f>IF(OR($G84="",$H84=""),"",IFERROR($H84-$G84,0))</f>
        <v/>
      </c>
      <c r="J84" s="17">
        <f>IF($D84="","",IFERROR(VLOOKUP($D84,'Tarife'!$A$2:$F$101,4,FALSE),0))</f>
        <v/>
      </c>
      <c r="K84" s="18">
        <f>IF(OR($I84="",$J84=""),"",IFERROR($I84*$J84,0))</f>
        <v/>
      </c>
      <c r="L84" s="18">
        <f>IF($D84="","",IFERROR(VLOOKUP($D84,'Tarife'!$A$2:$F$101,5,FALSE)/12,0))</f>
        <v/>
      </c>
      <c r="M84" s="18">
        <f>IF(OR($K84="",$L84=""),"",IFERROR($K84+$L84,0))</f>
        <v/>
      </c>
      <c r="N84" s="18">
        <f>IF($M84="","",IFERROR($M84*VLOOKUP($D84,'Tarife'!$A$2:$F$101,6,FALSE),0))</f>
        <v/>
      </c>
      <c r="O84" s="18">
        <f>IF(OR($M84="",$N84=""),"",IFERROR($M84+$N84,0))</f>
        <v/>
      </c>
      <c r="P84" s="19">
        <f>IF($I84="","",IF($I84&gt;350,"Überdurchschnittlich",IF($I84&lt;200,"Niedrig","Normal")))</f>
        <v/>
      </c>
      <c r="Q84" s="20">
        <f>IF($I84="","",IFERROR($I84/SUM($I$2:$I$101),0))</f>
        <v/>
      </c>
    </row>
    <row r="85">
      <c r="A85" s="9" t="inlineStr"/>
      <c r="B85" s="9" t="inlineStr"/>
      <c r="C85" s="9" t="inlineStr"/>
      <c r="D85" s="9" t="inlineStr"/>
      <c r="E85" s="14" t="inlineStr"/>
      <c r="F85" s="9" t="inlineStr"/>
      <c r="G85" s="15" t="inlineStr"/>
      <c r="H85" s="15" t="inlineStr"/>
      <c r="I85" s="21">
        <f>IF(OR($G85="",$H85=""),"",IFERROR($H85-$G85,0))</f>
        <v/>
      </c>
      <c r="J85" s="22">
        <f>IF($D85="","",IFERROR(VLOOKUP($D85,'Tarife'!$A$2:$F$101,4,FALSE),0))</f>
        <v/>
      </c>
      <c r="K85" s="23">
        <f>IF(OR($I85="",$J85=""),"",IFERROR($I85*$J85,0))</f>
        <v/>
      </c>
      <c r="L85" s="23">
        <f>IF($D85="","",IFERROR(VLOOKUP($D85,'Tarife'!$A$2:$F$101,5,FALSE)/12,0))</f>
        <v/>
      </c>
      <c r="M85" s="23">
        <f>IF(OR($K85="",$L85=""),"",IFERROR($K85+$L85,0))</f>
        <v/>
      </c>
      <c r="N85" s="23">
        <f>IF($M85="","",IFERROR($M85*VLOOKUP($D85,'Tarife'!$A$2:$F$101,6,FALSE),0))</f>
        <v/>
      </c>
      <c r="O85" s="23">
        <f>IF(OR($M85="",$N85=""),"",IFERROR($M85+$N85,0))</f>
        <v/>
      </c>
      <c r="P85" s="24">
        <f>IF($I85="","",IF($I85&gt;350,"Überdurchschnittlich",IF($I85&lt;200,"Niedrig","Normal")))</f>
        <v/>
      </c>
      <c r="Q85" s="25">
        <f>IF($I85="","",IFERROR($I85/SUM($I$2:$I$101),0))</f>
        <v/>
      </c>
    </row>
    <row r="86">
      <c r="A86" s="9" t="inlineStr"/>
      <c r="B86" s="9" t="inlineStr"/>
      <c r="C86" s="9" t="inlineStr"/>
      <c r="D86" s="9" t="inlineStr"/>
      <c r="E86" s="14" t="inlineStr"/>
      <c r="F86" s="9" t="inlineStr"/>
      <c r="G86" s="15" t="inlineStr"/>
      <c r="H86" s="15" t="inlineStr"/>
      <c r="I86" s="16">
        <f>IF(OR($G86="",$H86=""),"",IFERROR($H86-$G86,0))</f>
        <v/>
      </c>
      <c r="J86" s="17">
        <f>IF($D86="","",IFERROR(VLOOKUP($D86,'Tarife'!$A$2:$F$101,4,FALSE),0))</f>
        <v/>
      </c>
      <c r="K86" s="18">
        <f>IF(OR($I86="",$J86=""),"",IFERROR($I86*$J86,0))</f>
        <v/>
      </c>
      <c r="L86" s="18">
        <f>IF($D86="","",IFERROR(VLOOKUP($D86,'Tarife'!$A$2:$F$101,5,FALSE)/12,0))</f>
        <v/>
      </c>
      <c r="M86" s="18">
        <f>IF(OR($K86="",$L86=""),"",IFERROR($K86+$L86,0))</f>
        <v/>
      </c>
      <c r="N86" s="18">
        <f>IF($M86="","",IFERROR($M86*VLOOKUP($D86,'Tarife'!$A$2:$F$101,6,FALSE),0))</f>
        <v/>
      </c>
      <c r="O86" s="18">
        <f>IF(OR($M86="",$N86=""),"",IFERROR($M86+$N86,0))</f>
        <v/>
      </c>
      <c r="P86" s="19">
        <f>IF($I86="","",IF($I86&gt;350,"Überdurchschnittlich",IF($I86&lt;200,"Niedrig","Normal")))</f>
        <v/>
      </c>
      <c r="Q86" s="20">
        <f>IF($I86="","",IFERROR($I86/SUM($I$2:$I$101),0))</f>
        <v/>
      </c>
    </row>
    <row r="87">
      <c r="A87" s="9" t="inlineStr"/>
      <c r="B87" s="9" t="inlineStr"/>
      <c r="C87" s="9" t="inlineStr"/>
      <c r="D87" s="9" t="inlineStr"/>
      <c r="E87" s="14" t="inlineStr"/>
      <c r="F87" s="9" t="inlineStr"/>
      <c r="G87" s="15" t="inlineStr"/>
      <c r="H87" s="15" t="inlineStr"/>
      <c r="I87" s="21">
        <f>IF(OR($G87="",$H87=""),"",IFERROR($H87-$G87,0))</f>
        <v/>
      </c>
      <c r="J87" s="22">
        <f>IF($D87="","",IFERROR(VLOOKUP($D87,'Tarife'!$A$2:$F$101,4,FALSE),0))</f>
        <v/>
      </c>
      <c r="K87" s="23">
        <f>IF(OR($I87="",$J87=""),"",IFERROR($I87*$J87,0))</f>
        <v/>
      </c>
      <c r="L87" s="23">
        <f>IF($D87="","",IFERROR(VLOOKUP($D87,'Tarife'!$A$2:$F$101,5,FALSE)/12,0))</f>
        <v/>
      </c>
      <c r="M87" s="23">
        <f>IF(OR($K87="",$L87=""),"",IFERROR($K87+$L87,0))</f>
        <v/>
      </c>
      <c r="N87" s="23">
        <f>IF($M87="","",IFERROR($M87*VLOOKUP($D87,'Tarife'!$A$2:$F$101,6,FALSE),0))</f>
        <v/>
      </c>
      <c r="O87" s="23">
        <f>IF(OR($M87="",$N87=""),"",IFERROR($M87+$N87,0))</f>
        <v/>
      </c>
      <c r="P87" s="24">
        <f>IF($I87="","",IF($I87&gt;350,"Überdurchschnittlich",IF($I87&lt;200,"Niedrig","Normal")))</f>
        <v/>
      </c>
      <c r="Q87" s="25">
        <f>IF($I87="","",IFERROR($I87/SUM($I$2:$I$101),0))</f>
        <v/>
      </c>
    </row>
    <row r="88">
      <c r="A88" s="9" t="inlineStr"/>
      <c r="B88" s="9" t="inlineStr"/>
      <c r="C88" s="9" t="inlineStr"/>
      <c r="D88" s="9" t="inlineStr"/>
      <c r="E88" s="14" t="inlineStr"/>
      <c r="F88" s="9" t="inlineStr"/>
      <c r="G88" s="15" t="inlineStr"/>
      <c r="H88" s="15" t="inlineStr"/>
      <c r="I88" s="16">
        <f>IF(OR($G88="",$H88=""),"",IFERROR($H88-$G88,0))</f>
        <v/>
      </c>
      <c r="J88" s="17">
        <f>IF($D88="","",IFERROR(VLOOKUP($D88,'Tarife'!$A$2:$F$101,4,FALSE),0))</f>
        <v/>
      </c>
      <c r="K88" s="18">
        <f>IF(OR($I88="",$J88=""),"",IFERROR($I88*$J88,0))</f>
        <v/>
      </c>
      <c r="L88" s="18">
        <f>IF($D88="","",IFERROR(VLOOKUP($D88,'Tarife'!$A$2:$F$101,5,FALSE)/12,0))</f>
        <v/>
      </c>
      <c r="M88" s="18">
        <f>IF(OR($K88="",$L88=""),"",IFERROR($K88+$L88,0))</f>
        <v/>
      </c>
      <c r="N88" s="18">
        <f>IF($M88="","",IFERROR($M88*VLOOKUP($D88,'Tarife'!$A$2:$F$101,6,FALSE),0))</f>
        <v/>
      </c>
      <c r="O88" s="18">
        <f>IF(OR($M88="",$N88=""),"",IFERROR($M88+$N88,0))</f>
        <v/>
      </c>
      <c r="P88" s="19">
        <f>IF($I88="","",IF($I88&gt;350,"Überdurchschnittlich",IF($I88&lt;200,"Niedrig","Normal")))</f>
        <v/>
      </c>
      <c r="Q88" s="20">
        <f>IF($I88="","",IFERROR($I88/SUM($I$2:$I$101),0))</f>
        <v/>
      </c>
    </row>
    <row r="89">
      <c r="A89" s="9" t="inlineStr"/>
      <c r="B89" s="9" t="inlineStr"/>
      <c r="C89" s="9" t="inlineStr"/>
      <c r="D89" s="9" t="inlineStr"/>
      <c r="E89" s="14" t="inlineStr"/>
      <c r="F89" s="9" t="inlineStr"/>
      <c r="G89" s="15" t="inlineStr"/>
      <c r="H89" s="15" t="inlineStr"/>
      <c r="I89" s="21">
        <f>IF(OR($G89="",$H89=""),"",IFERROR($H89-$G89,0))</f>
        <v/>
      </c>
      <c r="J89" s="22">
        <f>IF($D89="","",IFERROR(VLOOKUP($D89,'Tarife'!$A$2:$F$101,4,FALSE),0))</f>
        <v/>
      </c>
      <c r="K89" s="23">
        <f>IF(OR($I89="",$J89=""),"",IFERROR($I89*$J89,0))</f>
        <v/>
      </c>
      <c r="L89" s="23">
        <f>IF($D89="","",IFERROR(VLOOKUP($D89,'Tarife'!$A$2:$F$101,5,FALSE)/12,0))</f>
        <v/>
      </c>
      <c r="M89" s="23">
        <f>IF(OR($K89="",$L89=""),"",IFERROR($K89+$L89,0))</f>
        <v/>
      </c>
      <c r="N89" s="23">
        <f>IF($M89="","",IFERROR($M89*VLOOKUP($D89,'Tarife'!$A$2:$F$101,6,FALSE),0))</f>
        <v/>
      </c>
      <c r="O89" s="23">
        <f>IF(OR($M89="",$N89=""),"",IFERROR($M89+$N89,0))</f>
        <v/>
      </c>
      <c r="P89" s="24">
        <f>IF($I89="","",IF($I89&gt;350,"Überdurchschnittlich",IF($I89&lt;200,"Niedrig","Normal")))</f>
        <v/>
      </c>
      <c r="Q89" s="25">
        <f>IF($I89="","",IFERROR($I89/SUM($I$2:$I$101),0))</f>
        <v/>
      </c>
    </row>
    <row r="90">
      <c r="A90" s="9" t="inlineStr"/>
      <c r="B90" s="9" t="inlineStr"/>
      <c r="C90" s="9" t="inlineStr"/>
      <c r="D90" s="9" t="inlineStr"/>
      <c r="E90" s="14" t="inlineStr"/>
      <c r="F90" s="9" t="inlineStr"/>
      <c r="G90" s="15" t="inlineStr"/>
      <c r="H90" s="15" t="inlineStr"/>
      <c r="I90" s="16">
        <f>IF(OR($G90="",$H90=""),"",IFERROR($H90-$G90,0))</f>
        <v/>
      </c>
      <c r="J90" s="17">
        <f>IF($D90="","",IFERROR(VLOOKUP($D90,'Tarife'!$A$2:$F$101,4,FALSE),0))</f>
        <v/>
      </c>
      <c r="K90" s="18">
        <f>IF(OR($I90="",$J90=""),"",IFERROR($I90*$J90,0))</f>
        <v/>
      </c>
      <c r="L90" s="18">
        <f>IF($D90="","",IFERROR(VLOOKUP($D90,'Tarife'!$A$2:$F$101,5,FALSE)/12,0))</f>
        <v/>
      </c>
      <c r="M90" s="18">
        <f>IF(OR($K90="",$L90=""),"",IFERROR($K90+$L90,0))</f>
        <v/>
      </c>
      <c r="N90" s="18">
        <f>IF($M90="","",IFERROR($M90*VLOOKUP($D90,'Tarife'!$A$2:$F$101,6,FALSE),0))</f>
        <v/>
      </c>
      <c r="O90" s="18">
        <f>IF(OR($M90="",$N90=""),"",IFERROR($M90+$N90,0))</f>
        <v/>
      </c>
      <c r="P90" s="19">
        <f>IF($I90="","",IF($I90&gt;350,"Überdurchschnittlich",IF($I90&lt;200,"Niedrig","Normal")))</f>
        <v/>
      </c>
      <c r="Q90" s="20">
        <f>IF($I90="","",IFERROR($I90/SUM($I$2:$I$101),0))</f>
        <v/>
      </c>
    </row>
    <row r="91">
      <c r="A91" s="9" t="inlineStr"/>
      <c r="B91" s="9" t="inlineStr"/>
      <c r="C91" s="9" t="inlineStr"/>
      <c r="D91" s="9" t="inlineStr"/>
      <c r="E91" s="14" t="inlineStr"/>
      <c r="F91" s="9" t="inlineStr"/>
      <c r="G91" s="15" t="inlineStr"/>
      <c r="H91" s="15" t="inlineStr"/>
      <c r="I91" s="21">
        <f>IF(OR($G91="",$H91=""),"",IFERROR($H91-$G91,0))</f>
        <v/>
      </c>
      <c r="J91" s="22">
        <f>IF($D91="","",IFERROR(VLOOKUP($D91,'Tarife'!$A$2:$F$101,4,FALSE),0))</f>
        <v/>
      </c>
      <c r="K91" s="23">
        <f>IF(OR($I91="",$J91=""),"",IFERROR($I91*$J91,0))</f>
        <v/>
      </c>
      <c r="L91" s="23">
        <f>IF($D91="","",IFERROR(VLOOKUP($D91,'Tarife'!$A$2:$F$101,5,FALSE)/12,0))</f>
        <v/>
      </c>
      <c r="M91" s="23">
        <f>IF(OR($K91="",$L91=""),"",IFERROR($K91+$L91,0))</f>
        <v/>
      </c>
      <c r="N91" s="23">
        <f>IF($M91="","",IFERROR($M91*VLOOKUP($D91,'Tarife'!$A$2:$F$101,6,FALSE),0))</f>
        <v/>
      </c>
      <c r="O91" s="23">
        <f>IF(OR($M91="",$N91=""),"",IFERROR($M91+$N91,0))</f>
        <v/>
      </c>
      <c r="P91" s="24">
        <f>IF($I91="","",IF($I91&gt;350,"Überdurchschnittlich",IF($I91&lt;200,"Niedrig","Normal")))</f>
        <v/>
      </c>
      <c r="Q91" s="25">
        <f>IF($I91="","",IFERROR($I91/SUM($I$2:$I$101),0))</f>
        <v/>
      </c>
    </row>
    <row r="92">
      <c r="A92" s="9" t="inlineStr"/>
      <c r="B92" s="9" t="inlineStr"/>
      <c r="C92" s="9" t="inlineStr"/>
      <c r="D92" s="9" t="inlineStr"/>
      <c r="E92" s="14" t="inlineStr"/>
      <c r="F92" s="9" t="inlineStr"/>
      <c r="G92" s="15" t="inlineStr"/>
      <c r="H92" s="15" t="inlineStr"/>
      <c r="I92" s="16">
        <f>IF(OR($G92="",$H92=""),"",IFERROR($H92-$G92,0))</f>
        <v/>
      </c>
      <c r="J92" s="17">
        <f>IF($D92="","",IFERROR(VLOOKUP($D92,'Tarife'!$A$2:$F$101,4,FALSE),0))</f>
        <v/>
      </c>
      <c r="K92" s="18">
        <f>IF(OR($I92="",$J92=""),"",IFERROR($I92*$J92,0))</f>
        <v/>
      </c>
      <c r="L92" s="18">
        <f>IF($D92="","",IFERROR(VLOOKUP($D92,'Tarife'!$A$2:$F$101,5,FALSE)/12,0))</f>
        <v/>
      </c>
      <c r="M92" s="18">
        <f>IF(OR($K92="",$L92=""),"",IFERROR($K92+$L92,0))</f>
        <v/>
      </c>
      <c r="N92" s="18">
        <f>IF($M92="","",IFERROR($M92*VLOOKUP($D92,'Tarife'!$A$2:$F$101,6,FALSE),0))</f>
        <v/>
      </c>
      <c r="O92" s="18">
        <f>IF(OR($M92="",$N92=""),"",IFERROR($M92+$N92,0))</f>
        <v/>
      </c>
      <c r="P92" s="19">
        <f>IF($I92="","",IF($I92&gt;350,"Überdurchschnittlich",IF($I92&lt;200,"Niedrig","Normal")))</f>
        <v/>
      </c>
      <c r="Q92" s="20">
        <f>IF($I92="","",IFERROR($I92/SUM($I$2:$I$101),0))</f>
        <v/>
      </c>
    </row>
    <row r="93">
      <c r="A93" s="9" t="inlineStr"/>
      <c r="B93" s="9" t="inlineStr"/>
      <c r="C93" s="9" t="inlineStr"/>
      <c r="D93" s="9" t="inlineStr"/>
      <c r="E93" s="14" t="inlineStr"/>
      <c r="F93" s="9" t="inlineStr"/>
      <c r="G93" s="15" t="inlineStr"/>
      <c r="H93" s="15" t="inlineStr"/>
      <c r="I93" s="21">
        <f>IF(OR($G93="",$H93=""),"",IFERROR($H93-$G93,0))</f>
        <v/>
      </c>
      <c r="J93" s="22">
        <f>IF($D93="","",IFERROR(VLOOKUP($D93,'Tarife'!$A$2:$F$101,4,FALSE),0))</f>
        <v/>
      </c>
      <c r="K93" s="23">
        <f>IF(OR($I93="",$J93=""),"",IFERROR($I93*$J93,0))</f>
        <v/>
      </c>
      <c r="L93" s="23">
        <f>IF($D93="","",IFERROR(VLOOKUP($D93,'Tarife'!$A$2:$F$101,5,FALSE)/12,0))</f>
        <v/>
      </c>
      <c r="M93" s="23">
        <f>IF(OR($K93="",$L93=""),"",IFERROR($K93+$L93,0))</f>
        <v/>
      </c>
      <c r="N93" s="23">
        <f>IF($M93="","",IFERROR($M93*VLOOKUP($D93,'Tarife'!$A$2:$F$101,6,FALSE),0))</f>
        <v/>
      </c>
      <c r="O93" s="23">
        <f>IF(OR($M93="",$N93=""),"",IFERROR($M93+$N93,0))</f>
        <v/>
      </c>
      <c r="P93" s="24">
        <f>IF($I93="","",IF($I93&gt;350,"Überdurchschnittlich",IF($I93&lt;200,"Niedrig","Normal")))</f>
        <v/>
      </c>
      <c r="Q93" s="25">
        <f>IF($I93="","",IFERROR($I93/SUM($I$2:$I$101),0))</f>
        <v/>
      </c>
    </row>
    <row r="94">
      <c r="A94" s="9" t="inlineStr"/>
      <c r="B94" s="9" t="inlineStr"/>
      <c r="C94" s="9" t="inlineStr"/>
      <c r="D94" s="9" t="inlineStr"/>
      <c r="E94" s="14" t="inlineStr"/>
      <c r="F94" s="9" t="inlineStr"/>
      <c r="G94" s="15" t="inlineStr"/>
      <c r="H94" s="15" t="inlineStr"/>
      <c r="I94" s="16">
        <f>IF(OR($G94="",$H94=""),"",IFERROR($H94-$G94,0))</f>
        <v/>
      </c>
      <c r="J94" s="17">
        <f>IF($D94="","",IFERROR(VLOOKUP($D94,'Tarife'!$A$2:$F$101,4,FALSE),0))</f>
        <v/>
      </c>
      <c r="K94" s="18">
        <f>IF(OR($I94="",$J94=""),"",IFERROR($I94*$J94,0))</f>
        <v/>
      </c>
      <c r="L94" s="18">
        <f>IF($D94="","",IFERROR(VLOOKUP($D94,'Tarife'!$A$2:$F$101,5,FALSE)/12,0))</f>
        <v/>
      </c>
      <c r="M94" s="18">
        <f>IF(OR($K94="",$L94=""),"",IFERROR($K94+$L94,0))</f>
        <v/>
      </c>
      <c r="N94" s="18">
        <f>IF($M94="","",IFERROR($M94*VLOOKUP($D94,'Tarife'!$A$2:$F$101,6,FALSE),0))</f>
        <v/>
      </c>
      <c r="O94" s="18">
        <f>IF(OR($M94="",$N94=""),"",IFERROR($M94+$N94,0))</f>
        <v/>
      </c>
      <c r="P94" s="19">
        <f>IF($I94="","",IF($I94&gt;350,"Überdurchschnittlich",IF($I94&lt;200,"Niedrig","Normal")))</f>
        <v/>
      </c>
      <c r="Q94" s="20">
        <f>IF($I94="","",IFERROR($I94/SUM($I$2:$I$101),0))</f>
        <v/>
      </c>
    </row>
    <row r="95">
      <c r="A95" s="9" t="inlineStr"/>
      <c r="B95" s="9" t="inlineStr"/>
      <c r="C95" s="9" t="inlineStr"/>
      <c r="D95" s="9" t="inlineStr"/>
      <c r="E95" s="14" t="inlineStr"/>
      <c r="F95" s="9" t="inlineStr"/>
      <c r="G95" s="15" t="inlineStr"/>
      <c r="H95" s="15" t="inlineStr"/>
      <c r="I95" s="21">
        <f>IF(OR($G95="",$H95=""),"",IFERROR($H95-$G95,0))</f>
        <v/>
      </c>
      <c r="J95" s="22">
        <f>IF($D95="","",IFERROR(VLOOKUP($D95,'Tarife'!$A$2:$F$101,4,FALSE),0))</f>
        <v/>
      </c>
      <c r="K95" s="23">
        <f>IF(OR($I95="",$J95=""),"",IFERROR($I95*$J95,0))</f>
        <v/>
      </c>
      <c r="L95" s="23">
        <f>IF($D95="","",IFERROR(VLOOKUP($D95,'Tarife'!$A$2:$F$101,5,FALSE)/12,0))</f>
        <v/>
      </c>
      <c r="M95" s="23">
        <f>IF(OR($K95="",$L95=""),"",IFERROR($K95+$L95,0))</f>
        <v/>
      </c>
      <c r="N95" s="23">
        <f>IF($M95="","",IFERROR($M95*VLOOKUP($D95,'Tarife'!$A$2:$F$101,6,FALSE),0))</f>
        <v/>
      </c>
      <c r="O95" s="23">
        <f>IF(OR($M95="",$N95=""),"",IFERROR($M95+$N95,0))</f>
        <v/>
      </c>
      <c r="P95" s="24">
        <f>IF($I95="","",IF($I95&gt;350,"Überdurchschnittlich",IF($I95&lt;200,"Niedrig","Normal")))</f>
        <v/>
      </c>
      <c r="Q95" s="25">
        <f>IF($I95="","",IFERROR($I95/SUM($I$2:$I$101),0))</f>
        <v/>
      </c>
    </row>
    <row r="96">
      <c r="A96" s="9" t="inlineStr"/>
      <c r="B96" s="9" t="inlineStr"/>
      <c r="C96" s="9" t="inlineStr"/>
      <c r="D96" s="9" t="inlineStr"/>
      <c r="E96" s="14" t="inlineStr"/>
      <c r="F96" s="9" t="inlineStr"/>
      <c r="G96" s="15" t="inlineStr"/>
      <c r="H96" s="15" t="inlineStr"/>
      <c r="I96" s="16">
        <f>IF(OR($G96="",$H96=""),"",IFERROR($H96-$G96,0))</f>
        <v/>
      </c>
      <c r="J96" s="17">
        <f>IF($D96="","",IFERROR(VLOOKUP($D96,'Tarife'!$A$2:$F$101,4,FALSE),0))</f>
        <v/>
      </c>
      <c r="K96" s="18">
        <f>IF(OR($I96="",$J96=""),"",IFERROR($I96*$J96,0))</f>
        <v/>
      </c>
      <c r="L96" s="18">
        <f>IF($D96="","",IFERROR(VLOOKUP($D96,'Tarife'!$A$2:$F$101,5,FALSE)/12,0))</f>
        <v/>
      </c>
      <c r="M96" s="18">
        <f>IF(OR($K96="",$L96=""),"",IFERROR($K96+$L96,0))</f>
        <v/>
      </c>
      <c r="N96" s="18">
        <f>IF($M96="","",IFERROR($M96*VLOOKUP($D96,'Tarife'!$A$2:$F$101,6,FALSE),0))</f>
        <v/>
      </c>
      <c r="O96" s="18">
        <f>IF(OR($M96="",$N96=""),"",IFERROR($M96+$N96,0))</f>
        <v/>
      </c>
      <c r="P96" s="19">
        <f>IF($I96="","",IF($I96&gt;350,"Überdurchschnittlich",IF($I96&lt;200,"Niedrig","Normal")))</f>
        <v/>
      </c>
      <c r="Q96" s="20">
        <f>IF($I96="","",IFERROR($I96/SUM($I$2:$I$101),0))</f>
        <v/>
      </c>
    </row>
    <row r="97">
      <c r="A97" s="9" t="inlineStr"/>
      <c r="B97" s="9" t="inlineStr"/>
      <c r="C97" s="9" t="inlineStr"/>
      <c r="D97" s="9" t="inlineStr"/>
      <c r="E97" s="14" t="inlineStr"/>
      <c r="F97" s="9" t="inlineStr"/>
      <c r="G97" s="15" t="inlineStr"/>
      <c r="H97" s="15" t="inlineStr"/>
      <c r="I97" s="21">
        <f>IF(OR($G97="",$H97=""),"",IFERROR($H97-$G97,0))</f>
        <v/>
      </c>
      <c r="J97" s="22">
        <f>IF($D97="","",IFERROR(VLOOKUP($D97,'Tarife'!$A$2:$F$101,4,FALSE),0))</f>
        <v/>
      </c>
      <c r="K97" s="23">
        <f>IF(OR($I97="",$J97=""),"",IFERROR($I97*$J97,0))</f>
        <v/>
      </c>
      <c r="L97" s="23">
        <f>IF($D97="","",IFERROR(VLOOKUP($D97,'Tarife'!$A$2:$F$101,5,FALSE)/12,0))</f>
        <v/>
      </c>
      <c r="M97" s="23">
        <f>IF(OR($K97="",$L97=""),"",IFERROR($K97+$L97,0))</f>
        <v/>
      </c>
      <c r="N97" s="23">
        <f>IF($M97="","",IFERROR($M97*VLOOKUP($D97,'Tarife'!$A$2:$F$101,6,FALSE),0))</f>
        <v/>
      </c>
      <c r="O97" s="23">
        <f>IF(OR($M97="",$N97=""),"",IFERROR($M97+$N97,0))</f>
        <v/>
      </c>
      <c r="P97" s="24">
        <f>IF($I97="","",IF($I97&gt;350,"Überdurchschnittlich",IF($I97&lt;200,"Niedrig","Normal")))</f>
        <v/>
      </c>
      <c r="Q97" s="25">
        <f>IF($I97="","",IFERROR($I97/SUM($I$2:$I$101),0))</f>
        <v/>
      </c>
    </row>
    <row r="98">
      <c r="A98" s="9" t="inlineStr"/>
      <c r="B98" s="9" t="inlineStr"/>
      <c r="C98" s="9" t="inlineStr"/>
      <c r="D98" s="9" t="inlineStr"/>
      <c r="E98" s="14" t="inlineStr"/>
      <c r="F98" s="9" t="inlineStr"/>
      <c r="G98" s="15" t="inlineStr"/>
      <c r="H98" s="15" t="inlineStr"/>
      <c r="I98" s="16">
        <f>IF(OR($G98="",$H98=""),"",IFERROR($H98-$G98,0))</f>
        <v/>
      </c>
      <c r="J98" s="17">
        <f>IF($D98="","",IFERROR(VLOOKUP($D98,'Tarife'!$A$2:$F$101,4,FALSE),0))</f>
        <v/>
      </c>
      <c r="K98" s="18">
        <f>IF(OR($I98="",$J98=""),"",IFERROR($I98*$J98,0))</f>
        <v/>
      </c>
      <c r="L98" s="18">
        <f>IF($D98="","",IFERROR(VLOOKUP($D98,'Tarife'!$A$2:$F$101,5,FALSE)/12,0))</f>
        <v/>
      </c>
      <c r="M98" s="18">
        <f>IF(OR($K98="",$L98=""),"",IFERROR($K98+$L98,0))</f>
        <v/>
      </c>
      <c r="N98" s="18">
        <f>IF($M98="","",IFERROR($M98*VLOOKUP($D98,'Tarife'!$A$2:$F$101,6,FALSE),0))</f>
        <v/>
      </c>
      <c r="O98" s="18">
        <f>IF(OR($M98="",$N98=""),"",IFERROR($M98+$N98,0))</f>
        <v/>
      </c>
      <c r="P98" s="19">
        <f>IF($I98="","",IF($I98&gt;350,"Überdurchschnittlich",IF($I98&lt;200,"Niedrig","Normal")))</f>
        <v/>
      </c>
      <c r="Q98" s="20">
        <f>IF($I98="","",IFERROR($I98/SUM($I$2:$I$101),0))</f>
        <v/>
      </c>
    </row>
    <row r="99">
      <c r="A99" s="9" t="inlineStr"/>
      <c r="B99" s="9" t="inlineStr"/>
      <c r="C99" s="9" t="inlineStr"/>
      <c r="D99" s="9" t="inlineStr"/>
      <c r="E99" s="14" t="inlineStr"/>
      <c r="F99" s="9" t="inlineStr"/>
      <c r="G99" s="15" t="inlineStr"/>
      <c r="H99" s="15" t="inlineStr"/>
      <c r="I99" s="21">
        <f>IF(OR($G99="",$H99=""),"",IFERROR($H99-$G99,0))</f>
        <v/>
      </c>
      <c r="J99" s="22">
        <f>IF($D99="","",IFERROR(VLOOKUP($D99,'Tarife'!$A$2:$F$101,4,FALSE),0))</f>
        <v/>
      </c>
      <c r="K99" s="23">
        <f>IF(OR($I99="",$J99=""),"",IFERROR($I99*$J99,0))</f>
        <v/>
      </c>
      <c r="L99" s="23">
        <f>IF($D99="","",IFERROR(VLOOKUP($D99,'Tarife'!$A$2:$F$101,5,FALSE)/12,0))</f>
        <v/>
      </c>
      <c r="M99" s="23">
        <f>IF(OR($K99="",$L99=""),"",IFERROR($K99+$L99,0))</f>
        <v/>
      </c>
      <c r="N99" s="23">
        <f>IF($M99="","",IFERROR($M99*VLOOKUP($D99,'Tarife'!$A$2:$F$101,6,FALSE),0))</f>
        <v/>
      </c>
      <c r="O99" s="23">
        <f>IF(OR($M99="",$N99=""),"",IFERROR($M99+$N99,0))</f>
        <v/>
      </c>
      <c r="P99" s="24">
        <f>IF($I99="","",IF($I99&gt;350,"Überdurchschnittlich",IF($I99&lt;200,"Niedrig","Normal")))</f>
        <v/>
      </c>
      <c r="Q99" s="25">
        <f>IF($I99="","",IFERROR($I99/SUM($I$2:$I$101),0))</f>
        <v/>
      </c>
    </row>
    <row r="100">
      <c r="A100" s="9" t="inlineStr"/>
      <c r="B100" s="9" t="inlineStr"/>
      <c r="C100" s="9" t="inlineStr"/>
      <c r="D100" s="9" t="inlineStr"/>
      <c r="E100" s="14" t="inlineStr"/>
      <c r="F100" s="9" t="inlineStr"/>
      <c r="G100" s="15" t="inlineStr"/>
      <c r="H100" s="15" t="inlineStr"/>
      <c r="I100" s="16">
        <f>IF(OR($G100="",$H100=""),"",IFERROR($H100-$G100,0))</f>
        <v/>
      </c>
      <c r="J100" s="17">
        <f>IF($D100="","",IFERROR(VLOOKUP($D100,'Tarife'!$A$2:$F$101,4,FALSE),0))</f>
        <v/>
      </c>
      <c r="K100" s="18">
        <f>IF(OR($I100="",$J100=""),"",IFERROR($I100*$J100,0))</f>
        <v/>
      </c>
      <c r="L100" s="18">
        <f>IF($D100="","",IFERROR(VLOOKUP($D100,'Tarife'!$A$2:$F$101,5,FALSE)/12,0))</f>
        <v/>
      </c>
      <c r="M100" s="18">
        <f>IF(OR($K100="",$L100=""),"",IFERROR($K100+$L100,0))</f>
        <v/>
      </c>
      <c r="N100" s="18">
        <f>IF($M100="","",IFERROR($M100*VLOOKUP($D100,'Tarife'!$A$2:$F$101,6,FALSE),0))</f>
        <v/>
      </c>
      <c r="O100" s="18">
        <f>IF(OR($M100="",$N100=""),"",IFERROR($M100+$N100,0))</f>
        <v/>
      </c>
      <c r="P100" s="19">
        <f>IF($I100="","",IF($I100&gt;350,"Überdurchschnittlich",IF($I100&lt;200,"Niedrig","Normal")))</f>
        <v/>
      </c>
      <c r="Q100" s="20">
        <f>IF($I100="","",IFERROR($I100/SUM($I$2:$I$101),0))</f>
        <v/>
      </c>
    </row>
    <row r="101">
      <c r="A101" s="9" t="inlineStr"/>
      <c r="B101" s="9" t="inlineStr"/>
      <c r="C101" s="9" t="inlineStr"/>
      <c r="D101" s="9" t="inlineStr"/>
      <c r="E101" s="14" t="inlineStr"/>
      <c r="F101" s="9" t="inlineStr"/>
      <c r="G101" s="15" t="inlineStr"/>
      <c r="H101" s="15" t="inlineStr"/>
      <c r="I101" s="21">
        <f>IF(OR($G101="",$H101=""),"",IFERROR($H101-$G101,0))</f>
        <v/>
      </c>
      <c r="J101" s="22">
        <f>IF($D101="","",IFERROR(VLOOKUP($D101,'Tarife'!$A$2:$F$101,4,FALSE),0))</f>
        <v/>
      </c>
      <c r="K101" s="23">
        <f>IF(OR($I101="",$J101=""),"",IFERROR($I101*$J101,0))</f>
        <v/>
      </c>
      <c r="L101" s="23">
        <f>IF($D101="","",IFERROR(VLOOKUP($D101,'Tarife'!$A$2:$F$101,5,FALSE)/12,0))</f>
        <v/>
      </c>
      <c r="M101" s="23">
        <f>IF(OR($K101="",$L101=""),"",IFERROR($K101+$L101,0))</f>
        <v/>
      </c>
      <c r="N101" s="23">
        <f>IF($M101="","",IFERROR($M101*VLOOKUP($D101,'Tarife'!$A$2:$F$101,6,FALSE),0))</f>
        <v/>
      </c>
      <c r="O101" s="23">
        <f>IF(OR($M101="",$N101=""),"",IFERROR($M101+$N101,0))</f>
        <v/>
      </c>
      <c r="P101" s="24">
        <f>IF($I101="","",IF($I101&gt;350,"Überdurchschnittlich",IF($I101&lt;200,"Niedrig","Normal")))</f>
        <v/>
      </c>
      <c r="Q101" s="25">
        <f>IF($I101="","",IFERROR($I101/SUM($I$2:$I$101),0))</f>
        <v/>
      </c>
    </row>
  </sheetData>
  <autoFilter ref="A1:Q101"/>
  <conditionalFormatting sqref="I2:I101">
    <cfRule type="expression" priority="1" dxfId="0" stopIfTrue="1">
      <formula>$I2&gt;350</formula>
    </cfRule>
    <cfRule type="expression" priority="2" dxfId="1" stopIfTrue="0">
      <formula>AND($I2&gt;0,$I2&lt;=350)</formula>
    </cfRule>
  </conditionalFormatting>
  <conditionalFormatting sqref="P2:P101">
    <cfRule type="expression" priority="3" dxfId="0" stopIfTrue="1">
      <formula>$P2="Überdurchschnittlich"</formula>
    </cfRule>
  </conditionalFormatting>
  <dataValidations count="4">
    <dataValidation sqref="D2:D101" showErrorMessage="1" showInputMessage="1" allowBlank="1" type="list">
      <formula1>'Tarife'!$A$2:$A$101</formula1>
    </dataValidation>
    <dataValidation sqref="F2:F101" showErrorMessage="1" showInputMessage="1" allowBlank="1" type="list">
      <formula1>"Januar,Februar,März,April,Mai,Juni,Juli,August,September,Oktober,November,Dezember"</formula1>
    </dataValidation>
    <dataValidation sqref="E2:E101" showErrorMessage="1" showInputMessage="1" allowBlank="1" type="date" operator="between">
      <formula1>DATE(2000,1,1)</formula1>
      <formula2>DATE(2100,12,31)</formula2>
    </dataValidation>
    <dataValidation sqref="G2:H101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9" customWidth="1" min="3" max="3"/>
    <col width="27" customWidth="1" min="4" max="4"/>
    <col width="22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Auswertung – Stromverbrauch und Kosten</t>
        </is>
      </c>
    </row>
    <row r="3" ht="30" customHeight="1">
      <c r="A3" s="2" t="inlineStr">
        <is>
          <t>Gesamtverbrauch</t>
        </is>
      </c>
      <c r="B3" s="26">
        <f>SUM('Verbrauchsdaten'!$I$2:$I$101)</f>
        <v/>
      </c>
      <c r="D3" s="2" t="inlineStr">
        <is>
          <t>Durchschnittlicher Monatsverbrauch</t>
        </is>
      </c>
      <c r="E3" s="26">
        <f>IFERROR(AVERAGE('Verbrauchsdaten'!$I$2:$I$101),0)</f>
        <v/>
      </c>
    </row>
    <row r="6" ht="30" customHeight="1">
      <c r="A6" s="2" t="inlineStr">
        <is>
          <t>Gesamtkosten brutto</t>
        </is>
      </c>
      <c r="B6" s="27">
        <f>SUM('Verbrauchsdaten'!$O$2:$O$101)</f>
        <v/>
      </c>
      <c r="D6" s="2" t="inlineStr">
        <is>
          <t>Durchschnittskosten je Monat</t>
        </is>
      </c>
      <c r="E6" s="27">
        <f>IFERROR(AVERAGE('Verbrauchsdaten'!$O$2:$O$101),0)</f>
        <v/>
      </c>
    </row>
    <row r="9" ht="30" customHeight="1">
      <c r="A9" s="2" t="inlineStr">
        <is>
          <t>Anzahl überdurchschnittlicher Monate</t>
        </is>
      </c>
      <c r="B9" s="28">
        <f>COUNTIF('Verbrauchsdaten'!$P$2:$P$101,"Überdurchschnittlich")</f>
        <v/>
      </c>
      <c r="D9" s="2" t="inlineStr">
        <is>
          <t>Anteil überdurchschnittlicher Monate</t>
        </is>
      </c>
      <c r="E9" s="29">
        <f>IFERROR(COUNTIF('Verbrauchsdaten'!$P$2:$P$101,"Überdurchschnittlich")/COUNTIF('Verbrauchsdaten'!$P$2:$P$101,"&lt;&gt;"),0)</f>
        <v/>
      </c>
    </row>
    <row r="11" ht="30" customHeight="1">
      <c r="A11" s="13" t="inlineStr">
        <is>
          <t>Monat</t>
        </is>
      </c>
      <c r="B11" s="13" t="inlineStr">
        <is>
          <t>Verbrauch kWh</t>
        </is>
      </c>
      <c r="C11" s="13" t="inlineStr">
        <is>
          <t>Kosten brutto</t>
        </is>
      </c>
      <c r="D11" s="13" t="inlineStr">
        <is>
          <t>Abweichung zum Durchschnitt</t>
        </is>
      </c>
      <c r="E11" s="13" t="inlineStr">
        <is>
          <t>Bewertung</t>
        </is>
      </c>
    </row>
    <row r="12">
      <c r="A12" s="30" t="inlineStr">
        <is>
          <t>Januar</t>
        </is>
      </c>
      <c r="B12" s="16">
        <f>IF(OR($A12="",COUNTIF('Verbrauchsdaten'!$F$2:$F$101,$A12)=0),"",SUMIF('Verbrauchsdaten'!$F$2:$F$101,$A12,'Verbrauchsdaten'!$I$2:$I$101))</f>
        <v/>
      </c>
      <c r="C12" s="18">
        <f>IF(OR($A12="",COUNTIF('Verbrauchsdaten'!$F$2:$F$101,$A12)=0),"",SUMIF('Verbrauchsdaten'!$F$2:$F$101,$A12,'Verbrauchsdaten'!$O$2:$O$101))</f>
        <v/>
      </c>
      <c r="D12" s="20">
        <f>IF($B12="","",IFERROR($B12/AVERAGE($B$12:$B$23)-1,0))</f>
        <v/>
      </c>
      <c r="E12" s="30">
        <f>IF($B12="","",IF($B12&gt;AVERAGE($B$12:$B$23),"Über Durchschnitt","Im Rahmen"))</f>
        <v/>
      </c>
    </row>
    <row r="13">
      <c r="A13" s="31" t="inlineStr">
        <is>
          <t>Februar</t>
        </is>
      </c>
      <c r="B13" s="21">
        <f>IF(OR($A13="",COUNTIF('Verbrauchsdaten'!$F$2:$F$101,$A13)=0),"",SUMIF('Verbrauchsdaten'!$F$2:$F$101,$A13,'Verbrauchsdaten'!$I$2:$I$101))</f>
        <v/>
      </c>
      <c r="C13" s="23">
        <f>IF(OR($A13="",COUNTIF('Verbrauchsdaten'!$F$2:$F$101,$A13)=0),"",SUMIF('Verbrauchsdaten'!$F$2:$F$101,$A13,'Verbrauchsdaten'!$O$2:$O$101))</f>
        <v/>
      </c>
      <c r="D13" s="25">
        <f>IF($B13="","",IFERROR($B13/AVERAGE($B$12:$B$23)-1,0))</f>
        <v/>
      </c>
      <c r="E13" s="31">
        <f>IF($B13="","",IF($B13&gt;AVERAGE($B$12:$B$23),"Über Durchschnitt","Im Rahmen"))</f>
        <v/>
      </c>
    </row>
    <row r="14">
      <c r="A14" s="30" t="inlineStr">
        <is>
          <t>März</t>
        </is>
      </c>
      <c r="B14" s="16">
        <f>IF(OR($A14="",COUNTIF('Verbrauchsdaten'!$F$2:$F$101,$A14)=0),"",SUMIF('Verbrauchsdaten'!$F$2:$F$101,$A14,'Verbrauchsdaten'!$I$2:$I$101))</f>
        <v/>
      </c>
      <c r="C14" s="18">
        <f>IF(OR($A14="",COUNTIF('Verbrauchsdaten'!$F$2:$F$101,$A14)=0),"",SUMIF('Verbrauchsdaten'!$F$2:$F$101,$A14,'Verbrauchsdaten'!$O$2:$O$101))</f>
        <v/>
      </c>
      <c r="D14" s="20">
        <f>IF($B14="","",IFERROR($B14/AVERAGE($B$12:$B$23)-1,0))</f>
        <v/>
      </c>
      <c r="E14" s="30">
        <f>IF($B14="","",IF($B14&gt;AVERAGE($B$12:$B$23),"Über Durchschnitt","Im Rahmen"))</f>
        <v/>
      </c>
    </row>
    <row r="15">
      <c r="A15" s="31" t="inlineStr">
        <is>
          <t>April</t>
        </is>
      </c>
      <c r="B15" s="21">
        <f>IF(OR($A15="",COUNTIF('Verbrauchsdaten'!$F$2:$F$101,$A15)=0),"",SUMIF('Verbrauchsdaten'!$F$2:$F$101,$A15,'Verbrauchsdaten'!$I$2:$I$101))</f>
        <v/>
      </c>
      <c r="C15" s="23">
        <f>IF(OR($A15="",COUNTIF('Verbrauchsdaten'!$F$2:$F$101,$A15)=0),"",SUMIF('Verbrauchsdaten'!$F$2:$F$101,$A15,'Verbrauchsdaten'!$O$2:$O$101))</f>
        <v/>
      </c>
      <c r="D15" s="25">
        <f>IF($B15="","",IFERROR($B15/AVERAGE($B$12:$B$23)-1,0))</f>
        <v/>
      </c>
      <c r="E15" s="31">
        <f>IF($B15="","",IF($B15&gt;AVERAGE($B$12:$B$23),"Über Durchschnitt","Im Rahmen"))</f>
        <v/>
      </c>
    </row>
    <row r="16">
      <c r="A16" s="30" t="inlineStr">
        <is>
          <t>Mai</t>
        </is>
      </c>
      <c r="B16" s="16">
        <f>IF(OR($A16="",COUNTIF('Verbrauchsdaten'!$F$2:$F$101,$A16)=0),"",SUMIF('Verbrauchsdaten'!$F$2:$F$101,$A16,'Verbrauchsdaten'!$I$2:$I$101))</f>
        <v/>
      </c>
      <c r="C16" s="18">
        <f>IF(OR($A16="",COUNTIF('Verbrauchsdaten'!$F$2:$F$101,$A16)=0),"",SUMIF('Verbrauchsdaten'!$F$2:$F$101,$A16,'Verbrauchsdaten'!$O$2:$O$101))</f>
        <v/>
      </c>
      <c r="D16" s="20">
        <f>IF($B16="","",IFERROR($B16/AVERAGE($B$12:$B$23)-1,0))</f>
        <v/>
      </c>
      <c r="E16" s="30">
        <f>IF($B16="","",IF($B16&gt;AVERAGE($B$12:$B$23),"Über Durchschnitt","Im Rahmen"))</f>
        <v/>
      </c>
    </row>
    <row r="17">
      <c r="A17" s="31" t="inlineStr">
        <is>
          <t>Juni</t>
        </is>
      </c>
      <c r="B17" s="21">
        <f>IF(OR($A17="",COUNTIF('Verbrauchsdaten'!$F$2:$F$101,$A17)=0),"",SUMIF('Verbrauchsdaten'!$F$2:$F$101,$A17,'Verbrauchsdaten'!$I$2:$I$101))</f>
        <v/>
      </c>
      <c r="C17" s="23">
        <f>IF(OR($A17="",COUNTIF('Verbrauchsdaten'!$F$2:$F$101,$A17)=0),"",SUMIF('Verbrauchsdaten'!$F$2:$F$101,$A17,'Verbrauchsdaten'!$O$2:$O$101))</f>
        <v/>
      </c>
      <c r="D17" s="25">
        <f>IF($B17="","",IFERROR($B17/AVERAGE($B$12:$B$23)-1,0))</f>
        <v/>
      </c>
      <c r="E17" s="31">
        <f>IF($B17="","",IF($B17&gt;AVERAGE($B$12:$B$23),"Über Durchschnitt","Im Rahmen"))</f>
        <v/>
      </c>
    </row>
    <row r="18">
      <c r="A18" s="30" t="inlineStr">
        <is>
          <t>Juli</t>
        </is>
      </c>
      <c r="B18" s="16">
        <f>IF(OR($A18="",COUNTIF('Verbrauchsdaten'!$F$2:$F$101,$A18)=0),"",SUMIF('Verbrauchsdaten'!$F$2:$F$101,$A18,'Verbrauchsdaten'!$I$2:$I$101))</f>
        <v/>
      </c>
      <c r="C18" s="18">
        <f>IF(OR($A18="",COUNTIF('Verbrauchsdaten'!$F$2:$F$101,$A18)=0),"",SUMIF('Verbrauchsdaten'!$F$2:$F$101,$A18,'Verbrauchsdaten'!$O$2:$O$101))</f>
        <v/>
      </c>
      <c r="D18" s="20">
        <f>IF($B18="","",IFERROR($B18/AVERAGE($B$12:$B$23)-1,0))</f>
        <v/>
      </c>
      <c r="E18" s="30">
        <f>IF($B18="","",IF($B18&gt;AVERAGE($B$12:$B$23),"Über Durchschnitt","Im Rahmen"))</f>
        <v/>
      </c>
    </row>
    <row r="19">
      <c r="A19" s="31" t="inlineStr">
        <is>
          <t>August</t>
        </is>
      </c>
      <c r="B19" s="21">
        <f>IF(OR($A19="",COUNTIF('Verbrauchsdaten'!$F$2:$F$101,$A19)=0),"",SUMIF('Verbrauchsdaten'!$F$2:$F$101,$A19,'Verbrauchsdaten'!$I$2:$I$101))</f>
        <v/>
      </c>
      <c r="C19" s="23">
        <f>IF(OR($A19="",COUNTIF('Verbrauchsdaten'!$F$2:$F$101,$A19)=0),"",SUMIF('Verbrauchsdaten'!$F$2:$F$101,$A19,'Verbrauchsdaten'!$O$2:$O$101))</f>
        <v/>
      </c>
      <c r="D19" s="25">
        <f>IF($B19="","",IFERROR($B19/AVERAGE($B$12:$B$23)-1,0))</f>
        <v/>
      </c>
      <c r="E19" s="31">
        <f>IF($B19="","",IF($B19&gt;AVERAGE($B$12:$B$23),"Über Durchschnitt","Im Rahmen"))</f>
        <v/>
      </c>
    </row>
    <row r="20">
      <c r="A20" s="30" t="inlineStr">
        <is>
          <t>September</t>
        </is>
      </c>
      <c r="B20" s="16">
        <f>IF(OR($A20="",COUNTIF('Verbrauchsdaten'!$F$2:$F$101,$A20)=0),"",SUMIF('Verbrauchsdaten'!$F$2:$F$101,$A20,'Verbrauchsdaten'!$I$2:$I$101))</f>
        <v/>
      </c>
      <c r="C20" s="18">
        <f>IF(OR($A20="",COUNTIF('Verbrauchsdaten'!$F$2:$F$101,$A20)=0),"",SUMIF('Verbrauchsdaten'!$F$2:$F$101,$A20,'Verbrauchsdaten'!$O$2:$O$101))</f>
        <v/>
      </c>
      <c r="D20" s="20">
        <f>IF($B20="","",IFERROR($B20/AVERAGE($B$12:$B$23)-1,0))</f>
        <v/>
      </c>
      <c r="E20" s="30">
        <f>IF($B20="","",IF($B20&gt;AVERAGE($B$12:$B$23),"Über Durchschnitt","Im Rahmen"))</f>
        <v/>
      </c>
    </row>
    <row r="21">
      <c r="A21" s="31" t="inlineStr">
        <is>
          <t>Oktober</t>
        </is>
      </c>
      <c r="B21" s="21">
        <f>IF(OR($A21="",COUNTIF('Verbrauchsdaten'!$F$2:$F$101,$A21)=0),"",SUMIF('Verbrauchsdaten'!$F$2:$F$101,$A21,'Verbrauchsdaten'!$I$2:$I$101))</f>
        <v/>
      </c>
      <c r="C21" s="23">
        <f>IF(OR($A21="",COUNTIF('Verbrauchsdaten'!$F$2:$F$101,$A21)=0),"",SUMIF('Verbrauchsdaten'!$F$2:$F$101,$A21,'Verbrauchsdaten'!$O$2:$O$101))</f>
        <v/>
      </c>
      <c r="D21" s="25">
        <f>IF($B21="","",IFERROR($B21/AVERAGE($B$12:$B$23)-1,0))</f>
        <v/>
      </c>
      <c r="E21" s="31">
        <f>IF($B21="","",IF($B21&gt;AVERAGE($B$12:$B$23),"Über Durchschnitt","Im Rahmen"))</f>
        <v/>
      </c>
    </row>
    <row r="22">
      <c r="A22" s="30" t="inlineStr">
        <is>
          <t>November</t>
        </is>
      </c>
      <c r="B22" s="16">
        <f>IF(OR($A22="",COUNTIF('Verbrauchsdaten'!$F$2:$F$101,$A22)=0),"",SUMIF('Verbrauchsdaten'!$F$2:$F$101,$A22,'Verbrauchsdaten'!$I$2:$I$101))</f>
        <v/>
      </c>
      <c r="C22" s="18">
        <f>IF(OR($A22="",COUNTIF('Verbrauchsdaten'!$F$2:$F$101,$A22)=0),"",SUMIF('Verbrauchsdaten'!$F$2:$F$101,$A22,'Verbrauchsdaten'!$O$2:$O$101))</f>
        <v/>
      </c>
      <c r="D22" s="20">
        <f>IF($B22="","",IFERROR($B22/AVERAGE($B$12:$B$23)-1,0))</f>
        <v/>
      </c>
      <c r="E22" s="30">
        <f>IF($B22="","",IF($B22&gt;AVERAGE($B$12:$B$23),"Über Durchschnitt","Im Rahmen"))</f>
        <v/>
      </c>
    </row>
    <row r="23">
      <c r="A23" s="31" t="inlineStr">
        <is>
          <t>Dezember</t>
        </is>
      </c>
      <c r="B23" s="21">
        <f>IF(OR($A23="",COUNTIF('Verbrauchsdaten'!$F$2:$F$101,$A23)=0),"",SUMIF('Verbrauchsdaten'!$F$2:$F$101,$A23,'Verbrauchsdaten'!$I$2:$I$101))</f>
        <v/>
      </c>
      <c r="C23" s="23">
        <f>IF(OR($A23="",COUNTIF('Verbrauchsdaten'!$F$2:$F$101,$A23)=0),"",SUMIF('Verbrauchsdaten'!$F$2:$F$101,$A23,'Verbrauchsdaten'!$O$2:$O$101))</f>
        <v/>
      </c>
      <c r="D23" s="25">
        <f>IF($B23="","",IFERROR($B23/AVERAGE($B$12:$B$23)-1,0))</f>
        <v/>
      </c>
      <c r="E23" s="31">
        <f>IF($B23="","",IF($B23&gt;AVERAGE($B$12:$B$23),"Über Durchschnitt","Im Rahmen"))</f>
        <v/>
      </c>
    </row>
    <row r="24">
      <c r="B24" s="32">
        <f>IF(OR($A24="",COUNTIF('Verbrauchsdaten'!$F$2:$F$101,$A24)=0),"",SUMIF('Verbrauchsdaten'!$F$2:$F$101,$A24,'Verbrauchsdaten'!$I$2:$I$101))</f>
        <v/>
      </c>
      <c r="C24" s="33">
        <f>IF(OR($A24="",COUNTIF('Verbrauchsdaten'!$F$2:$F$101,$A24)=0),"",SUMIF('Verbrauchsdaten'!$F$2:$F$101,$A24,'Verbrauchsdaten'!$O$2:$O$101))</f>
        <v/>
      </c>
      <c r="D24" s="34">
        <f>IF($B24="","",IFERROR($B24/AVERAGE($B$12:$B$23)-1,0))</f>
        <v/>
      </c>
      <c r="E24">
        <f>IF($B24="","",IF($B24&gt;AVERAGE($B$12:$B$23),"Über Durchschnitt","Im Rahmen"))</f>
        <v/>
      </c>
    </row>
    <row r="25">
      <c r="B25" s="32">
        <f>IF(OR($A25="",COUNTIF('Verbrauchsdaten'!$F$2:$F$101,$A25)=0),"",SUMIF('Verbrauchsdaten'!$F$2:$F$101,$A25,'Verbrauchsdaten'!$I$2:$I$101))</f>
        <v/>
      </c>
      <c r="C25" s="33">
        <f>IF(OR($A25="",COUNTIF('Verbrauchsdaten'!$F$2:$F$101,$A25)=0),"",SUMIF('Verbrauchsdaten'!$F$2:$F$101,$A25,'Verbrauchsdaten'!$O$2:$O$101))</f>
        <v/>
      </c>
      <c r="D25" s="34">
        <f>IF($B25="","",IFERROR($B25/AVERAGE($B$12:$B$23)-1,0))</f>
        <v/>
      </c>
      <c r="E25">
        <f>IF($B25="","",IF($B25&gt;AVERAGE($B$12:$B$23),"Über Durchschnitt","Im Rahmen"))</f>
        <v/>
      </c>
    </row>
    <row r="26">
      <c r="B26" s="32">
        <f>IF(OR($A26="",COUNTIF('Verbrauchsdaten'!$F$2:$F$101,$A26)=0),"",SUMIF('Verbrauchsdaten'!$F$2:$F$101,$A26,'Verbrauchsdaten'!$I$2:$I$101))</f>
        <v/>
      </c>
      <c r="C26" s="33">
        <f>IF(OR($A26="",COUNTIF('Verbrauchsdaten'!$F$2:$F$101,$A26)=0),"",SUMIF('Verbrauchsdaten'!$F$2:$F$101,$A26,'Verbrauchsdaten'!$O$2:$O$101))</f>
        <v/>
      </c>
      <c r="D26" s="34">
        <f>IF($B26="","",IFERROR($B26/AVERAGE($B$12:$B$23)-1,0))</f>
        <v/>
      </c>
      <c r="E26">
        <f>IF($B26="","",IF($B26&gt;AVERAGE($B$12:$B$23),"Über Durchschnitt","Im Rahmen"))</f>
        <v/>
      </c>
    </row>
    <row r="27">
      <c r="B27" s="32">
        <f>IF(OR($A27="",COUNTIF('Verbrauchsdaten'!$F$2:$F$101,$A27)=0),"",SUMIF('Verbrauchsdaten'!$F$2:$F$101,$A27,'Verbrauchsdaten'!$I$2:$I$101))</f>
        <v/>
      </c>
      <c r="C27" s="33">
        <f>IF(OR($A27="",COUNTIF('Verbrauchsdaten'!$F$2:$F$101,$A27)=0),"",SUMIF('Verbrauchsdaten'!$F$2:$F$101,$A27,'Verbrauchsdaten'!$O$2:$O$101))</f>
        <v/>
      </c>
      <c r="D27" s="34">
        <f>IF($B27="","",IFERROR($B27/AVERAGE($B$12:$B$23)-1,0))</f>
        <v/>
      </c>
      <c r="E27">
        <f>IF($B27="","",IF($B27&gt;AVERAGE($B$12:$B$23),"Über Durchschnitt","Im Rahmen"))</f>
        <v/>
      </c>
    </row>
    <row r="28">
      <c r="B28" s="32">
        <f>IF(OR($A28="",COUNTIF('Verbrauchsdaten'!$F$2:$F$101,$A28)=0),"",SUMIF('Verbrauchsdaten'!$F$2:$F$101,$A28,'Verbrauchsdaten'!$I$2:$I$101))</f>
        <v/>
      </c>
      <c r="C28" s="33">
        <f>IF(OR($A28="",COUNTIF('Verbrauchsdaten'!$F$2:$F$101,$A28)=0),"",SUMIF('Verbrauchsdaten'!$F$2:$F$101,$A28,'Verbrauchsdaten'!$O$2:$O$101))</f>
        <v/>
      </c>
      <c r="D28" s="34">
        <f>IF($B28="","",IFERROR($B28/AVERAGE($B$12:$B$23)-1,0))</f>
        <v/>
      </c>
      <c r="E28">
        <f>IF($B28="","",IF($B28&gt;AVERAGE($B$12:$B$23),"Über Durchschnitt","Im Rahmen"))</f>
        <v/>
      </c>
    </row>
    <row r="29">
      <c r="B29" s="32">
        <f>IF(OR($A29="",COUNTIF('Verbrauchsdaten'!$F$2:$F$101,$A29)=0),"",SUMIF('Verbrauchsdaten'!$F$2:$F$101,$A29,'Verbrauchsdaten'!$I$2:$I$101))</f>
        <v/>
      </c>
      <c r="C29" s="33">
        <f>IF(OR($A29="",COUNTIF('Verbrauchsdaten'!$F$2:$F$101,$A29)=0),"",SUMIF('Verbrauchsdaten'!$F$2:$F$101,$A29,'Verbrauchsdaten'!$O$2:$O$101))</f>
        <v/>
      </c>
      <c r="D29" s="34">
        <f>IF($B29="","",IFERROR($B29/AVERAGE($B$12:$B$23)-1,0))</f>
        <v/>
      </c>
      <c r="E29">
        <f>IF($B29="","",IF($B29&gt;AVERAGE($B$12:$B$23),"Über Durchschnitt","Im Rahmen"))</f>
        <v/>
      </c>
    </row>
    <row r="30">
      <c r="B30" s="32">
        <f>IF(OR($A30="",COUNTIF('Verbrauchsdaten'!$F$2:$F$101,$A30)=0),"",SUMIF('Verbrauchsdaten'!$F$2:$F$101,$A30,'Verbrauchsdaten'!$I$2:$I$101))</f>
        <v/>
      </c>
      <c r="C30" s="33">
        <f>IF(OR($A30="",COUNTIF('Verbrauchsdaten'!$F$2:$F$101,$A30)=0),"",SUMIF('Verbrauchsdaten'!$F$2:$F$101,$A30,'Verbrauchsdaten'!$O$2:$O$101))</f>
        <v/>
      </c>
      <c r="D30" s="34">
        <f>IF($B30="","",IFERROR($B30/AVERAGE($B$12:$B$23)-1,0))</f>
        <v/>
      </c>
      <c r="E30">
        <f>IF($B30="","",IF($B30&gt;AVERAGE($B$12:$B$23),"Über Durchschnitt","Im Rahmen"))</f>
        <v/>
      </c>
    </row>
    <row r="31">
      <c r="B31" s="32">
        <f>IF(OR($A31="",COUNTIF('Verbrauchsdaten'!$F$2:$F$101,$A31)=0),"",SUMIF('Verbrauchsdaten'!$F$2:$F$101,$A31,'Verbrauchsdaten'!$I$2:$I$101))</f>
        <v/>
      </c>
      <c r="C31" s="33">
        <f>IF(OR($A31="",COUNTIF('Verbrauchsdaten'!$F$2:$F$101,$A31)=0),"",SUMIF('Verbrauchsdaten'!$F$2:$F$101,$A31,'Verbrauchsdaten'!$O$2:$O$101))</f>
        <v/>
      </c>
      <c r="D31" s="34">
        <f>IF($B31="","",IFERROR($B31/AVERAGE($B$12:$B$23)-1,0))</f>
        <v/>
      </c>
      <c r="E31">
        <f>IF($B31="","",IF($B31&gt;AVERAGE($B$12:$B$23),"Über Durchschnitt","Im Rahmen"))</f>
        <v/>
      </c>
    </row>
    <row r="32">
      <c r="B32" s="32">
        <f>IF(OR($A32="",COUNTIF('Verbrauchsdaten'!$F$2:$F$101,$A32)=0),"",SUMIF('Verbrauchsdaten'!$F$2:$F$101,$A32,'Verbrauchsdaten'!$I$2:$I$101))</f>
        <v/>
      </c>
      <c r="C32" s="33">
        <f>IF(OR($A32="",COUNTIF('Verbrauchsdaten'!$F$2:$F$101,$A32)=0),"",SUMIF('Verbrauchsdaten'!$F$2:$F$101,$A32,'Verbrauchsdaten'!$O$2:$O$101))</f>
        <v/>
      </c>
      <c r="D32" s="34">
        <f>IF($B32="","",IFERROR($B32/AVERAGE($B$12:$B$23)-1,0))</f>
        <v/>
      </c>
      <c r="E32">
        <f>IF($B32="","",IF($B32&gt;AVERAGE($B$12:$B$23),"Über Durchschnitt","Im Rahmen"))</f>
        <v/>
      </c>
    </row>
    <row r="33">
      <c r="B33" s="32">
        <f>IF(OR($A33="",COUNTIF('Verbrauchsdaten'!$F$2:$F$101,$A33)=0),"",SUMIF('Verbrauchsdaten'!$F$2:$F$101,$A33,'Verbrauchsdaten'!$I$2:$I$101))</f>
        <v/>
      </c>
      <c r="C33" s="33">
        <f>IF(OR($A33="",COUNTIF('Verbrauchsdaten'!$F$2:$F$101,$A33)=0),"",SUMIF('Verbrauchsdaten'!$F$2:$F$101,$A33,'Verbrauchsdaten'!$O$2:$O$101))</f>
        <v/>
      </c>
      <c r="D33" s="34">
        <f>IF($B33="","",IFERROR($B33/AVERAGE($B$12:$B$23)-1,0))</f>
        <v/>
      </c>
      <c r="E33">
        <f>IF($B33="","",IF($B33&gt;AVERAGE($B$12:$B$23),"Über Durchschnitt","Im Rahmen"))</f>
        <v/>
      </c>
    </row>
    <row r="34">
      <c r="B34" s="32">
        <f>IF(OR($A34="",COUNTIF('Verbrauchsdaten'!$F$2:$F$101,$A34)=0),"",SUMIF('Verbrauchsdaten'!$F$2:$F$101,$A34,'Verbrauchsdaten'!$I$2:$I$101))</f>
        <v/>
      </c>
      <c r="C34" s="33">
        <f>IF(OR($A34="",COUNTIF('Verbrauchsdaten'!$F$2:$F$101,$A34)=0),"",SUMIF('Verbrauchsdaten'!$F$2:$F$101,$A34,'Verbrauchsdaten'!$O$2:$O$101))</f>
        <v/>
      </c>
      <c r="D34" s="34">
        <f>IF($B34="","",IFERROR($B34/AVERAGE($B$12:$B$23)-1,0))</f>
        <v/>
      </c>
      <c r="E34">
        <f>IF($B34="","",IF($B34&gt;AVERAGE($B$12:$B$23),"Über Durchschnitt","Im Rahmen"))</f>
        <v/>
      </c>
    </row>
    <row r="35">
      <c r="B35" s="32">
        <f>IF(OR($A35="",COUNTIF('Verbrauchsdaten'!$F$2:$F$101,$A35)=0),"",SUMIF('Verbrauchsdaten'!$F$2:$F$101,$A35,'Verbrauchsdaten'!$I$2:$I$101))</f>
        <v/>
      </c>
      <c r="C35" s="33">
        <f>IF(OR($A35="",COUNTIF('Verbrauchsdaten'!$F$2:$F$101,$A35)=0),"",SUMIF('Verbrauchsdaten'!$F$2:$F$101,$A35,'Verbrauchsdaten'!$O$2:$O$101))</f>
        <v/>
      </c>
      <c r="D35" s="34">
        <f>IF($B35="","",IFERROR($B35/AVERAGE($B$12:$B$23)-1,0))</f>
        <v/>
      </c>
      <c r="E35">
        <f>IF($B35="","",IF($B35&gt;AVERAGE($B$12:$B$23),"Über Durchschnitt","Im Rahmen"))</f>
        <v/>
      </c>
    </row>
    <row r="36">
      <c r="B36" s="32">
        <f>IF(OR($A36="",COUNTIF('Verbrauchsdaten'!$F$2:$F$101,$A36)=0),"",SUMIF('Verbrauchsdaten'!$F$2:$F$101,$A36,'Verbrauchsdaten'!$I$2:$I$101))</f>
        <v/>
      </c>
      <c r="C36" s="33">
        <f>IF(OR($A36="",COUNTIF('Verbrauchsdaten'!$F$2:$F$101,$A36)=0),"",SUMIF('Verbrauchsdaten'!$F$2:$F$101,$A36,'Verbrauchsdaten'!$O$2:$O$101))</f>
        <v/>
      </c>
      <c r="D36" s="34">
        <f>IF($B36="","",IFERROR($B36/AVERAGE($B$12:$B$23)-1,0))</f>
        <v/>
      </c>
      <c r="E36">
        <f>IF($B36="","",IF($B36&gt;AVERAGE($B$12:$B$23),"Über Durchschnitt","Im Rahmen"))</f>
        <v/>
      </c>
    </row>
    <row r="37">
      <c r="B37" s="32">
        <f>IF(OR($A37="",COUNTIF('Verbrauchsdaten'!$F$2:$F$101,$A37)=0),"",SUMIF('Verbrauchsdaten'!$F$2:$F$101,$A37,'Verbrauchsdaten'!$I$2:$I$101))</f>
        <v/>
      </c>
      <c r="C37" s="33">
        <f>IF(OR($A37="",COUNTIF('Verbrauchsdaten'!$F$2:$F$101,$A37)=0),"",SUMIF('Verbrauchsdaten'!$F$2:$F$101,$A37,'Verbrauchsdaten'!$O$2:$O$101))</f>
        <v/>
      </c>
      <c r="D37" s="34">
        <f>IF($B37="","",IFERROR($B37/AVERAGE($B$12:$B$23)-1,0))</f>
        <v/>
      </c>
      <c r="E37">
        <f>IF($B37="","",IF($B37&gt;AVERAGE($B$12:$B$23),"Über Durchschnitt","Im Rahmen"))</f>
        <v/>
      </c>
    </row>
    <row r="38">
      <c r="B38" s="32">
        <f>IF(OR($A38="",COUNTIF('Verbrauchsdaten'!$F$2:$F$101,$A38)=0),"",SUMIF('Verbrauchsdaten'!$F$2:$F$101,$A38,'Verbrauchsdaten'!$I$2:$I$101))</f>
        <v/>
      </c>
      <c r="C38" s="33">
        <f>IF(OR($A38="",COUNTIF('Verbrauchsdaten'!$F$2:$F$101,$A38)=0),"",SUMIF('Verbrauchsdaten'!$F$2:$F$101,$A38,'Verbrauchsdaten'!$O$2:$O$101))</f>
        <v/>
      </c>
      <c r="D38" s="34">
        <f>IF($B38="","",IFERROR($B38/AVERAGE($B$12:$B$23)-1,0))</f>
        <v/>
      </c>
      <c r="E38">
        <f>IF($B38="","",IF($B38&gt;AVERAGE($B$12:$B$23),"Über Durchschnitt","Im Rahmen"))</f>
        <v/>
      </c>
    </row>
    <row r="39">
      <c r="B39" s="32">
        <f>IF(OR($A39="",COUNTIF('Verbrauchsdaten'!$F$2:$F$101,$A39)=0),"",SUMIF('Verbrauchsdaten'!$F$2:$F$101,$A39,'Verbrauchsdaten'!$I$2:$I$101))</f>
        <v/>
      </c>
      <c r="C39" s="33">
        <f>IF(OR($A39="",COUNTIF('Verbrauchsdaten'!$F$2:$F$101,$A39)=0),"",SUMIF('Verbrauchsdaten'!$F$2:$F$101,$A39,'Verbrauchsdaten'!$O$2:$O$101))</f>
        <v/>
      </c>
      <c r="D39" s="34">
        <f>IF($B39="","",IFERROR($B39/AVERAGE($B$12:$B$23)-1,0))</f>
        <v/>
      </c>
      <c r="E39">
        <f>IF($B39="","",IF($B39&gt;AVERAGE($B$12:$B$23),"Über Durchschnitt","Im Rahmen"))</f>
        <v/>
      </c>
    </row>
    <row r="40">
      <c r="B40" s="32">
        <f>IF(OR($A40="",COUNTIF('Verbrauchsdaten'!$F$2:$F$101,$A40)=0),"",SUMIF('Verbrauchsdaten'!$F$2:$F$101,$A40,'Verbrauchsdaten'!$I$2:$I$101))</f>
        <v/>
      </c>
      <c r="C40" s="33">
        <f>IF(OR($A40="",COUNTIF('Verbrauchsdaten'!$F$2:$F$101,$A40)=0),"",SUMIF('Verbrauchsdaten'!$F$2:$F$101,$A40,'Verbrauchsdaten'!$O$2:$O$101))</f>
        <v/>
      </c>
      <c r="D40" s="34">
        <f>IF($B40="","",IFERROR($B40/AVERAGE($B$12:$B$23)-1,0))</f>
        <v/>
      </c>
      <c r="E40">
        <f>IF($B40="","",IF($B40&gt;AVERAGE($B$12:$B$23),"Über Durchschnitt","Im Rahmen"))</f>
        <v/>
      </c>
    </row>
    <row r="41">
      <c r="B41" s="32">
        <f>IF(OR($A41="",COUNTIF('Verbrauchsdaten'!$F$2:$F$101,$A41)=0),"",SUMIF('Verbrauchsdaten'!$F$2:$F$101,$A41,'Verbrauchsdaten'!$I$2:$I$101))</f>
        <v/>
      </c>
      <c r="C41" s="33">
        <f>IF(OR($A41="",COUNTIF('Verbrauchsdaten'!$F$2:$F$101,$A41)=0),"",SUMIF('Verbrauchsdaten'!$F$2:$F$101,$A41,'Verbrauchsdaten'!$O$2:$O$101))</f>
        <v/>
      </c>
      <c r="D41" s="34">
        <f>IF($B41="","",IFERROR($B41/AVERAGE($B$12:$B$23)-1,0))</f>
        <v/>
      </c>
      <c r="E41">
        <f>IF($B41="","",IF($B41&gt;AVERAGE($B$12:$B$23),"Über Durchschnitt","Im Rahmen"))</f>
        <v/>
      </c>
    </row>
    <row r="42">
      <c r="B42" s="32">
        <f>IF(OR($A42="",COUNTIF('Verbrauchsdaten'!$F$2:$F$101,$A42)=0),"",SUMIF('Verbrauchsdaten'!$F$2:$F$101,$A42,'Verbrauchsdaten'!$I$2:$I$101))</f>
        <v/>
      </c>
      <c r="C42" s="33">
        <f>IF(OR($A42="",COUNTIF('Verbrauchsdaten'!$F$2:$F$101,$A42)=0),"",SUMIF('Verbrauchsdaten'!$F$2:$F$101,$A42,'Verbrauchsdaten'!$O$2:$O$101))</f>
        <v/>
      </c>
      <c r="D42" s="34">
        <f>IF($B42="","",IFERROR($B42/AVERAGE($B$12:$B$23)-1,0))</f>
        <v/>
      </c>
      <c r="E42">
        <f>IF($B42="","",IF($B42&gt;AVERAGE($B$12:$B$23),"Über Durchschnitt","Im Rahmen"))</f>
        <v/>
      </c>
    </row>
    <row r="43">
      <c r="B43" s="32">
        <f>IF(OR($A43="",COUNTIF('Verbrauchsdaten'!$F$2:$F$101,$A43)=0),"",SUMIF('Verbrauchsdaten'!$F$2:$F$101,$A43,'Verbrauchsdaten'!$I$2:$I$101))</f>
        <v/>
      </c>
      <c r="C43" s="33">
        <f>IF(OR($A43="",COUNTIF('Verbrauchsdaten'!$F$2:$F$101,$A43)=0),"",SUMIF('Verbrauchsdaten'!$F$2:$F$101,$A43,'Verbrauchsdaten'!$O$2:$O$101))</f>
        <v/>
      </c>
      <c r="D43" s="34">
        <f>IF($B43="","",IFERROR($B43/AVERAGE($B$12:$B$23)-1,0))</f>
        <v/>
      </c>
      <c r="E43">
        <f>IF($B43="","",IF($B43&gt;AVERAGE($B$12:$B$23),"Über Durchschnitt","Im Rahmen"))</f>
        <v/>
      </c>
    </row>
    <row r="44">
      <c r="B44" s="32">
        <f>IF(OR($A44="",COUNTIF('Verbrauchsdaten'!$F$2:$F$101,$A44)=0),"",SUMIF('Verbrauchsdaten'!$F$2:$F$101,$A44,'Verbrauchsdaten'!$I$2:$I$101))</f>
        <v/>
      </c>
      <c r="C44" s="33">
        <f>IF(OR($A44="",COUNTIF('Verbrauchsdaten'!$F$2:$F$101,$A44)=0),"",SUMIF('Verbrauchsdaten'!$F$2:$F$101,$A44,'Verbrauchsdaten'!$O$2:$O$101))</f>
        <v/>
      </c>
      <c r="D44" s="34">
        <f>IF($B44="","",IFERROR($B44/AVERAGE($B$12:$B$23)-1,0))</f>
        <v/>
      </c>
      <c r="E44">
        <f>IF($B44="","",IF($B44&gt;AVERAGE($B$12:$B$23),"Über Durchschnitt","Im Rahmen"))</f>
        <v/>
      </c>
    </row>
    <row r="45">
      <c r="B45" s="32">
        <f>IF(OR($A45="",COUNTIF('Verbrauchsdaten'!$F$2:$F$101,$A45)=0),"",SUMIF('Verbrauchsdaten'!$F$2:$F$101,$A45,'Verbrauchsdaten'!$I$2:$I$101))</f>
        <v/>
      </c>
      <c r="C45" s="33">
        <f>IF(OR($A45="",COUNTIF('Verbrauchsdaten'!$F$2:$F$101,$A45)=0),"",SUMIF('Verbrauchsdaten'!$F$2:$F$101,$A45,'Verbrauchsdaten'!$O$2:$O$101))</f>
        <v/>
      </c>
      <c r="D45" s="34">
        <f>IF($B45="","",IFERROR($B45/AVERAGE($B$12:$B$23)-1,0))</f>
        <v/>
      </c>
      <c r="E45">
        <f>IF($B45="","",IF($B45&gt;AVERAGE($B$12:$B$23),"Über Durchschnitt","Im Rahmen"))</f>
        <v/>
      </c>
    </row>
    <row r="46">
      <c r="B46" s="32">
        <f>IF(OR($A46="",COUNTIF('Verbrauchsdaten'!$F$2:$F$101,$A46)=0),"",SUMIF('Verbrauchsdaten'!$F$2:$F$101,$A46,'Verbrauchsdaten'!$I$2:$I$101))</f>
        <v/>
      </c>
      <c r="C46" s="33">
        <f>IF(OR($A46="",COUNTIF('Verbrauchsdaten'!$F$2:$F$101,$A46)=0),"",SUMIF('Verbrauchsdaten'!$F$2:$F$101,$A46,'Verbrauchsdaten'!$O$2:$O$101))</f>
        <v/>
      </c>
      <c r="D46" s="34">
        <f>IF($B46="","",IFERROR($B46/AVERAGE($B$12:$B$23)-1,0))</f>
        <v/>
      </c>
      <c r="E46">
        <f>IF($B46="","",IF($B46&gt;AVERAGE($B$12:$B$23),"Über Durchschnitt","Im Rahmen"))</f>
        <v/>
      </c>
    </row>
    <row r="47">
      <c r="B47" s="32">
        <f>IF(OR($A47="",COUNTIF('Verbrauchsdaten'!$F$2:$F$101,$A47)=0),"",SUMIF('Verbrauchsdaten'!$F$2:$F$101,$A47,'Verbrauchsdaten'!$I$2:$I$101))</f>
        <v/>
      </c>
      <c r="C47" s="33">
        <f>IF(OR($A47="",COUNTIF('Verbrauchsdaten'!$F$2:$F$101,$A47)=0),"",SUMIF('Verbrauchsdaten'!$F$2:$F$101,$A47,'Verbrauchsdaten'!$O$2:$O$101))</f>
        <v/>
      </c>
      <c r="D47" s="34">
        <f>IF($B47="","",IFERROR($B47/AVERAGE($B$12:$B$23)-1,0))</f>
        <v/>
      </c>
      <c r="E47">
        <f>IF($B47="","",IF($B47&gt;AVERAGE($B$12:$B$23),"Über Durchschnitt","Im Rahmen"))</f>
        <v/>
      </c>
    </row>
    <row r="48">
      <c r="B48" s="32">
        <f>IF(OR($A48="",COUNTIF('Verbrauchsdaten'!$F$2:$F$101,$A48)=0),"",SUMIF('Verbrauchsdaten'!$F$2:$F$101,$A48,'Verbrauchsdaten'!$I$2:$I$101))</f>
        <v/>
      </c>
      <c r="C48" s="33">
        <f>IF(OR($A48="",COUNTIF('Verbrauchsdaten'!$F$2:$F$101,$A48)=0),"",SUMIF('Verbrauchsdaten'!$F$2:$F$101,$A48,'Verbrauchsdaten'!$O$2:$O$101))</f>
        <v/>
      </c>
      <c r="D48" s="34">
        <f>IF($B48="","",IFERROR($B48/AVERAGE($B$12:$B$23)-1,0))</f>
        <v/>
      </c>
      <c r="E48">
        <f>IF($B48="","",IF($B48&gt;AVERAGE($B$12:$B$23),"Über Durchschnitt","Im Rahmen"))</f>
        <v/>
      </c>
    </row>
    <row r="49">
      <c r="B49" s="32">
        <f>IF(OR($A49="",COUNTIF('Verbrauchsdaten'!$F$2:$F$101,$A49)=0),"",SUMIF('Verbrauchsdaten'!$F$2:$F$101,$A49,'Verbrauchsdaten'!$I$2:$I$101))</f>
        <v/>
      </c>
      <c r="C49" s="33">
        <f>IF(OR($A49="",COUNTIF('Verbrauchsdaten'!$F$2:$F$101,$A49)=0),"",SUMIF('Verbrauchsdaten'!$F$2:$F$101,$A49,'Verbrauchsdaten'!$O$2:$O$101))</f>
        <v/>
      </c>
      <c r="D49" s="34">
        <f>IF($B49="","",IFERROR($B49/AVERAGE($B$12:$B$23)-1,0))</f>
        <v/>
      </c>
      <c r="E49">
        <f>IF($B49="","",IF($B49&gt;AVERAGE($B$12:$B$23),"Über Durchschnitt","Im Rahmen"))</f>
        <v/>
      </c>
    </row>
    <row r="50">
      <c r="B50" s="32">
        <f>IF(OR($A50="",COUNTIF('Verbrauchsdaten'!$F$2:$F$101,$A50)=0),"",SUMIF('Verbrauchsdaten'!$F$2:$F$101,$A50,'Verbrauchsdaten'!$I$2:$I$101))</f>
        <v/>
      </c>
      <c r="C50" s="33">
        <f>IF(OR($A50="",COUNTIF('Verbrauchsdaten'!$F$2:$F$101,$A50)=0),"",SUMIF('Verbrauchsdaten'!$F$2:$F$101,$A50,'Verbrauchsdaten'!$O$2:$O$101))</f>
        <v/>
      </c>
      <c r="D50" s="34">
        <f>IF($B50="","",IFERROR($B50/AVERAGE($B$12:$B$23)-1,0))</f>
        <v/>
      </c>
      <c r="E50">
        <f>IF($B50="","",IF($B50&gt;AVERAGE($B$12:$B$23),"Über Durchschnitt","Im Rahmen"))</f>
        <v/>
      </c>
    </row>
    <row r="51">
      <c r="B51" s="32">
        <f>IF(OR($A51="",COUNTIF('Verbrauchsdaten'!$F$2:$F$101,$A51)=0),"",SUMIF('Verbrauchsdaten'!$F$2:$F$101,$A51,'Verbrauchsdaten'!$I$2:$I$101))</f>
        <v/>
      </c>
      <c r="C51" s="33">
        <f>IF(OR($A51="",COUNTIF('Verbrauchsdaten'!$F$2:$F$101,$A51)=0),"",SUMIF('Verbrauchsdaten'!$F$2:$F$101,$A51,'Verbrauchsdaten'!$O$2:$O$101))</f>
        <v/>
      </c>
      <c r="D51" s="34">
        <f>IF($B51="","",IFERROR($B51/AVERAGE($B$12:$B$23)-1,0))</f>
        <v/>
      </c>
      <c r="E51">
        <f>IF($B51="","",IF($B51&gt;AVERAGE($B$12:$B$23),"Über Durchschnitt","Im Rahmen"))</f>
        <v/>
      </c>
    </row>
    <row r="52">
      <c r="B52" s="32">
        <f>IF(OR($A52="",COUNTIF('Verbrauchsdaten'!$F$2:$F$101,$A52)=0),"",SUMIF('Verbrauchsdaten'!$F$2:$F$101,$A52,'Verbrauchsdaten'!$I$2:$I$101))</f>
        <v/>
      </c>
      <c r="C52" s="33">
        <f>IF(OR($A52="",COUNTIF('Verbrauchsdaten'!$F$2:$F$101,$A52)=0),"",SUMIF('Verbrauchsdaten'!$F$2:$F$101,$A52,'Verbrauchsdaten'!$O$2:$O$101))</f>
        <v/>
      </c>
      <c r="D52" s="34">
        <f>IF($B52="","",IFERROR($B52/AVERAGE($B$12:$B$23)-1,0))</f>
        <v/>
      </c>
      <c r="E52">
        <f>IF($B52="","",IF($B52&gt;AVERAGE($B$12:$B$23),"Über Durchschnitt","Im Rahmen"))</f>
        <v/>
      </c>
    </row>
    <row r="53">
      <c r="B53" s="32">
        <f>IF(OR($A53="",COUNTIF('Verbrauchsdaten'!$F$2:$F$101,$A53)=0),"",SUMIF('Verbrauchsdaten'!$F$2:$F$101,$A53,'Verbrauchsdaten'!$I$2:$I$101))</f>
        <v/>
      </c>
      <c r="C53" s="33">
        <f>IF(OR($A53="",COUNTIF('Verbrauchsdaten'!$F$2:$F$101,$A53)=0),"",SUMIF('Verbrauchsdaten'!$F$2:$F$101,$A53,'Verbrauchsdaten'!$O$2:$O$101))</f>
        <v/>
      </c>
      <c r="D53" s="34">
        <f>IF($B53="","",IFERROR($B53/AVERAGE($B$12:$B$23)-1,0))</f>
        <v/>
      </c>
      <c r="E53">
        <f>IF($B53="","",IF($B53&gt;AVERAGE($B$12:$B$23),"Über Durchschnitt","Im Rahmen"))</f>
        <v/>
      </c>
    </row>
    <row r="54">
      <c r="B54" s="32">
        <f>IF(OR($A54="",COUNTIF('Verbrauchsdaten'!$F$2:$F$101,$A54)=0),"",SUMIF('Verbrauchsdaten'!$F$2:$F$101,$A54,'Verbrauchsdaten'!$I$2:$I$101))</f>
        <v/>
      </c>
      <c r="C54" s="33">
        <f>IF(OR($A54="",COUNTIF('Verbrauchsdaten'!$F$2:$F$101,$A54)=0),"",SUMIF('Verbrauchsdaten'!$F$2:$F$101,$A54,'Verbrauchsdaten'!$O$2:$O$101))</f>
        <v/>
      </c>
      <c r="D54" s="34">
        <f>IF($B54="","",IFERROR($B54/AVERAGE($B$12:$B$23)-1,0))</f>
        <v/>
      </c>
      <c r="E54">
        <f>IF($B54="","",IF($B54&gt;AVERAGE($B$12:$B$23),"Über Durchschnitt","Im Rahmen"))</f>
        <v/>
      </c>
    </row>
    <row r="55">
      <c r="B55" s="32">
        <f>IF(OR($A55="",COUNTIF('Verbrauchsdaten'!$F$2:$F$101,$A55)=0),"",SUMIF('Verbrauchsdaten'!$F$2:$F$101,$A55,'Verbrauchsdaten'!$I$2:$I$101))</f>
        <v/>
      </c>
      <c r="C55" s="33">
        <f>IF(OR($A55="",COUNTIF('Verbrauchsdaten'!$F$2:$F$101,$A55)=0),"",SUMIF('Verbrauchsdaten'!$F$2:$F$101,$A55,'Verbrauchsdaten'!$O$2:$O$101))</f>
        <v/>
      </c>
      <c r="D55" s="34">
        <f>IF($B55="","",IFERROR($B55/AVERAGE($B$12:$B$23)-1,0))</f>
        <v/>
      </c>
      <c r="E55">
        <f>IF($B55="","",IF($B55&gt;AVERAGE($B$12:$B$23),"Über Durchschnitt","Im Rahmen"))</f>
        <v/>
      </c>
    </row>
    <row r="56">
      <c r="B56" s="32">
        <f>IF(OR($A56="",COUNTIF('Verbrauchsdaten'!$F$2:$F$101,$A56)=0),"",SUMIF('Verbrauchsdaten'!$F$2:$F$101,$A56,'Verbrauchsdaten'!$I$2:$I$101))</f>
        <v/>
      </c>
      <c r="C56" s="33">
        <f>IF(OR($A56="",COUNTIF('Verbrauchsdaten'!$F$2:$F$101,$A56)=0),"",SUMIF('Verbrauchsdaten'!$F$2:$F$101,$A56,'Verbrauchsdaten'!$O$2:$O$101))</f>
        <v/>
      </c>
      <c r="D56" s="34">
        <f>IF($B56="","",IFERROR($B56/AVERAGE($B$12:$B$23)-1,0))</f>
        <v/>
      </c>
      <c r="E56">
        <f>IF($B56="","",IF($B56&gt;AVERAGE($B$12:$B$23),"Über Durchschnitt","Im Rahmen"))</f>
        <v/>
      </c>
    </row>
    <row r="57">
      <c r="B57" s="32">
        <f>IF(OR($A57="",COUNTIF('Verbrauchsdaten'!$F$2:$F$101,$A57)=0),"",SUMIF('Verbrauchsdaten'!$F$2:$F$101,$A57,'Verbrauchsdaten'!$I$2:$I$101))</f>
        <v/>
      </c>
      <c r="C57" s="33">
        <f>IF(OR($A57="",COUNTIF('Verbrauchsdaten'!$F$2:$F$101,$A57)=0),"",SUMIF('Verbrauchsdaten'!$F$2:$F$101,$A57,'Verbrauchsdaten'!$O$2:$O$101))</f>
        <v/>
      </c>
      <c r="D57" s="34">
        <f>IF($B57="","",IFERROR($B57/AVERAGE($B$12:$B$23)-1,0))</f>
        <v/>
      </c>
      <c r="E57">
        <f>IF($B57="","",IF($B57&gt;AVERAGE($B$12:$B$23),"Über Durchschnitt","Im Rahmen"))</f>
        <v/>
      </c>
    </row>
    <row r="58">
      <c r="B58" s="32">
        <f>IF(OR($A58="",COUNTIF('Verbrauchsdaten'!$F$2:$F$101,$A58)=0),"",SUMIF('Verbrauchsdaten'!$F$2:$F$101,$A58,'Verbrauchsdaten'!$I$2:$I$101))</f>
        <v/>
      </c>
      <c r="C58" s="33">
        <f>IF(OR($A58="",COUNTIF('Verbrauchsdaten'!$F$2:$F$101,$A58)=0),"",SUMIF('Verbrauchsdaten'!$F$2:$F$101,$A58,'Verbrauchsdaten'!$O$2:$O$101))</f>
        <v/>
      </c>
      <c r="D58" s="34">
        <f>IF($B58="","",IFERROR($B58/AVERAGE($B$12:$B$23)-1,0))</f>
        <v/>
      </c>
      <c r="E58">
        <f>IF($B58="","",IF($B58&gt;AVERAGE($B$12:$B$23),"Über Durchschnitt","Im Rahmen"))</f>
        <v/>
      </c>
    </row>
    <row r="59">
      <c r="B59" s="32">
        <f>IF(OR($A59="",COUNTIF('Verbrauchsdaten'!$F$2:$F$101,$A59)=0),"",SUMIF('Verbrauchsdaten'!$F$2:$F$101,$A59,'Verbrauchsdaten'!$I$2:$I$101))</f>
        <v/>
      </c>
      <c r="C59" s="33">
        <f>IF(OR($A59="",COUNTIF('Verbrauchsdaten'!$F$2:$F$101,$A59)=0),"",SUMIF('Verbrauchsdaten'!$F$2:$F$101,$A59,'Verbrauchsdaten'!$O$2:$O$101))</f>
        <v/>
      </c>
      <c r="D59" s="34">
        <f>IF($B59="","",IFERROR($B59/AVERAGE($B$12:$B$23)-1,0))</f>
        <v/>
      </c>
      <c r="E59">
        <f>IF($B59="","",IF($B59&gt;AVERAGE($B$12:$B$23),"Über Durchschnitt","Im Rahmen"))</f>
        <v/>
      </c>
    </row>
    <row r="60">
      <c r="B60" s="32">
        <f>IF(OR($A60="",COUNTIF('Verbrauchsdaten'!$F$2:$F$101,$A60)=0),"",SUMIF('Verbrauchsdaten'!$F$2:$F$101,$A60,'Verbrauchsdaten'!$I$2:$I$101))</f>
        <v/>
      </c>
      <c r="C60" s="33">
        <f>IF(OR($A60="",COUNTIF('Verbrauchsdaten'!$F$2:$F$101,$A60)=0),"",SUMIF('Verbrauchsdaten'!$F$2:$F$101,$A60,'Verbrauchsdaten'!$O$2:$O$101))</f>
        <v/>
      </c>
      <c r="D60" s="34">
        <f>IF($B60="","",IFERROR($B60/AVERAGE($B$12:$B$23)-1,0))</f>
        <v/>
      </c>
      <c r="E60">
        <f>IF($B60="","",IF($B60&gt;AVERAGE($B$12:$B$23),"Über Durchschnitt","Im Rahmen"))</f>
        <v/>
      </c>
    </row>
    <row r="61">
      <c r="B61" s="32">
        <f>IF(OR($A61="",COUNTIF('Verbrauchsdaten'!$F$2:$F$101,$A61)=0),"",SUMIF('Verbrauchsdaten'!$F$2:$F$101,$A61,'Verbrauchsdaten'!$I$2:$I$101))</f>
        <v/>
      </c>
      <c r="C61" s="33">
        <f>IF(OR($A61="",COUNTIF('Verbrauchsdaten'!$F$2:$F$101,$A61)=0),"",SUMIF('Verbrauchsdaten'!$F$2:$F$101,$A61,'Verbrauchsdaten'!$O$2:$O$101))</f>
        <v/>
      </c>
      <c r="D61" s="34">
        <f>IF($B61="","",IFERROR($B61/AVERAGE($B$12:$B$23)-1,0))</f>
        <v/>
      </c>
      <c r="E61">
        <f>IF($B61="","",IF($B61&gt;AVERAGE($B$12:$B$23),"Über Durchschnitt","Im Rahmen"))</f>
        <v/>
      </c>
    </row>
    <row r="62">
      <c r="B62" s="32">
        <f>IF(OR($A62="",COUNTIF('Verbrauchsdaten'!$F$2:$F$101,$A62)=0),"",SUMIF('Verbrauchsdaten'!$F$2:$F$101,$A62,'Verbrauchsdaten'!$I$2:$I$101))</f>
        <v/>
      </c>
      <c r="C62" s="33">
        <f>IF(OR($A62="",COUNTIF('Verbrauchsdaten'!$F$2:$F$101,$A62)=0),"",SUMIF('Verbrauchsdaten'!$F$2:$F$101,$A62,'Verbrauchsdaten'!$O$2:$O$101))</f>
        <v/>
      </c>
      <c r="D62" s="34">
        <f>IF($B62="","",IFERROR($B62/AVERAGE($B$12:$B$23)-1,0))</f>
        <v/>
      </c>
      <c r="E62">
        <f>IF($B62="","",IF($B62&gt;AVERAGE($B$12:$B$23),"Über Durchschnitt","Im Rahmen"))</f>
        <v/>
      </c>
    </row>
    <row r="63">
      <c r="B63" s="32">
        <f>IF(OR($A63="",COUNTIF('Verbrauchsdaten'!$F$2:$F$101,$A63)=0),"",SUMIF('Verbrauchsdaten'!$F$2:$F$101,$A63,'Verbrauchsdaten'!$I$2:$I$101))</f>
        <v/>
      </c>
      <c r="C63" s="33">
        <f>IF(OR($A63="",COUNTIF('Verbrauchsdaten'!$F$2:$F$101,$A63)=0),"",SUMIF('Verbrauchsdaten'!$F$2:$F$101,$A63,'Verbrauchsdaten'!$O$2:$O$101))</f>
        <v/>
      </c>
      <c r="D63" s="34">
        <f>IF($B63="","",IFERROR($B63/AVERAGE($B$12:$B$23)-1,0))</f>
        <v/>
      </c>
      <c r="E63">
        <f>IF($B63="","",IF($B63&gt;AVERAGE($B$12:$B$23),"Über Durchschnitt","Im Rahmen"))</f>
        <v/>
      </c>
    </row>
    <row r="64">
      <c r="B64" s="32">
        <f>IF(OR($A64="",COUNTIF('Verbrauchsdaten'!$F$2:$F$101,$A64)=0),"",SUMIF('Verbrauchsdaten'!$F$2:$F$101,$A64,'Verbrauchsdaten'!$I$2:$I$101))</f>
        <v/>
      </c>
      <c r="C64" s="33">
        <f>IF(OR($A64="",COUNTIF('Verbrauchsdaten'!$F$2:$F$101,$A64)=0),"",SUMIF('Verbrauchsdaten'!$F$2:$F$101,$A64,'Verbrauchsdaten'!$O$2:$O$101))</f>
        <v/>
      </c>
      <c r="D64" s="34">
        <f>IF($B64="","",IFERROR($B64/AVERAGE($B$12:$B$23)-1,0))</f>
        <v/>
      </c>
      <c r="E64">
        <f>IF($B64="","",IF($B64&gt;AVERAGE($B$12:$B$23),"Über Durchschnitt","Im Rahmen"))</f>
        <v/>
      </c>
    </row>
    <row r="65">
      <c r="B65" s="32">
        <f>IF(OR($A65="",COUNTIF('Verbrauchsdaten'!$F$2:$F$101,$A65)=0),"",SUMIF('Verbrauchsdaten'!$F$2:$F$101,$A65,'Verbrauchsdaten'!$I$2:$I$101))</f>
        <v/>
      </c>
      <c r="C65" s="33">
        <f>IF(OR($A65="",COUNTIF('Verbrauchsdaten'!$F$2:$F$101,$A65)=0),"",SUMIF('Verbrauchsdaten'!$F$2:$F$101,$A65,'Verbrauchsdaten'!$O$2:$O$101))</f>
        <v/>
      </c>
      <c r="D65" s="34">
        <f>IF($B65="","",IFERROR($B65/AVERAGE($B$12:$B$23)-1,0))</f>
        <v/>
      </c>
      <c r="E65">
        <f>IF($B65="","",IF($B65&gt;AVERAGE($B$12:$B$23),"Über Durchschnitt","Im Rahmen"))</f>
        <v/>
      </c>
    </row>
    <row r="66">
      <c r="B66" s="32">
        <f>IF(OR($A66="",COUNTIF('Verbrauchsdaten'!$F$2:$F$101,$A66)=0),"",SUMIF('Verbrauchsdaten'!$F$2:$F$101,$A66,'Verbrauchsdaten'!$I$2:$I$101))</f>
        <v/>
      </c>
      <c r="C66" s="33">
        <f>IF(OR($A66="",COUNTIF('Verbrauchsdaten'!$F$2:$F$101,$A66)=0),"",SUMIF('Verbrauchsdaten'!$F$2:$F$101,$A66,'Verbrauchsdaten'!$O$2:$O$101))</f>
        <v/>
      </c>
      <c r="D66" s="34">
        <f>IF($B66="","",IFERROR($B66/AVERAGE($B$12:$B$23)-1,0))</f>
        <v/>
      </c>
      <c r="E66">
        <f>IF($B66="","",IF($B66&gt;AVERAGE($B$12:$B$23),"Über Durchschnitt","Im Rahmen"))</f>
        <v/>
      </c>
    </row>
    <row r="67">
      <c r="B67" s="32">
        <f>IF(OR($A67="",COUNTIF('Verbrauchsdaten'!$F$2:$F$101,$A67)=0),"",SUMIF('Verbrauchsdaten'!$F$2:$F$101,$A67,'Verbrauchsdaten'!$I$2:$I$101))</f>
        <v/>
      </c>
      <c r="C67" s="33">
        <f>IF(OR($A67="",COUNTIF('Verbrauchsdaten'!$F$2:$F$101,$A67)=0),"",SUMIF('Verbrauchsdaten'!$F$2:$F$101,$A67,'Verbrauchsdaten'!$O$2:$O$101))</f>
        <v/>
      </c>
      <c r="D67" s="34">
        <f>IF($B67="","",IFERROR($B67/AVERAGE($B$12:$B$23)-1,0))</f>
        <v/>
      </c>
      <c r="E67">
        <f>IF($B67="","",IF($B67&gt;AVERAGE($B$12:$B$23),"Über Durchschnitt","Im Rahmen"))</f>
        <v/>
      </c>
    </row>
    <row r="68">
      <c r="B68" s="32">
        <f>IF(OR($A68="",COUNTIF('Verbrauchsdaten'!$F$2:$F$101,$A68)=0),"",SUMIF('Verbrauchsdaten'!$F$2:$F$101,$A68,'Verbrauchsdaten'!$I$2:$I$101))</f>
        <v/>
      </c>
      <c r="C68" s="33">
        <f>IF(OR($A68="",COUNTIF('Verbrauchsdaten'!$F$2:$F$101,$A68)=0),"",SUMIF('Verbrauchsdaten'!$F$2:$F$101,$A68,'Verbrauchsdaten'!$O$2:$O$101))</f>
        <v/>
      </c>
      <c r="D68" s="34">
        <f>IF($B68="","",IFERROR($B68/AVERAGE($B$12:$B$23)-1,0))</f>
        <v/>
      </c>
      <c r="E68">
        <f>IF($B68="","",IF($B68&gt;AVERAGE($B$12:$B$23),"Über Durchschnitt","Im Rahmen"))</f>
        <v/>
      </c>
    </row>
    <row r="69">
      <c r="B69" s="32">
        <f>IF(OR($A69="",COUNTIF('Verbrauchsdaten'!$F$2:$F$101,$A69)=0),"",SUMIF('Verbrauchsdaten'!$F$2:$F$101,$A69,'Verbrauchsdaten'!$I$2:$I$101))</f>
        <v/>
      </c>
      <c r="C69" s="33">
        <f>IF(OR($A69="",COUNTIF('Verbrauchsdaten'!$F$2:$F$101,$A69)=0),"",SUMIF('Verbrauchsdaten'!$F$2:$F$101,$A69,'Verbrauchsdaten'!$O$2:$O$101))</f>
        <v/>
      </c>
      <c r="D69" s="34">
        <f>IF($B69="","",IFERROR($B69/AVERAGE($B$12:$B$23)-1,0))</f>
        <v/>
      </c>
      <c r="E69">
        <f>IF($B69="","",IF($B69&gt;AVERAGE($B$12:$B$23),"Über Durchschnitt","Im Rahmen"))</f>
        <v/>
      </c>
    </row>
    <row r="70">
      <c r="B70" s="32">
        <f>IF(OR($A70="",COUNTIF('Verbrauchsdaten'!$F$2:$F$101,$A70)=0),"",SUMIF('Verbrauchsdaten'!$F$2:$F$101,$A70,'Verbrauchsdaten'!$I$2:$I$101))</f>
        <v/>
      </c>
      <c r="C70" s="33">
        <f>IF(OR($A70="",COUNTIF('Verbrauchsdaten'!$F$2:$F$101,$A70)=0),"",SUMIF('Verbrauchsdaten'!$F$2:$F$101,$A70,'Verbrauchsdaten'!$O$2:$O$101))</f>
        <v/>
      </c>
      <c r="D70" s="34">
        <f>IF($B70="","",IFERROR($B70/AVERAGE($B$12:$B$23)-1,0))</f>
        <v/>
      </c>
      <c r="E70">
        <f>IF($B70="","",IF($B70&gt;AVERAGE($B$12:$B$23),"Über Durchschnitt","Im Rahmen"))</f>
        <v/>
      </c>
    </row>
    <row r="71">
      <c r="B71" s="32">
        <f>IF(OR($A71="",COUNTIF('Verbrauchsdaten'!$F$2:$F$101,$A71)=0),"",SUMIF('Verbrauchsdaten'!$F$2:$F$101,$A71,'Verbrauchsdaten'!$I$2:$I$101))</f>
        <v/>
      </c>
      <c r="C71" s="33">
        <f>IF(OR($A71="",COUNTIF('Verbrauchsdaten'!$F$2:$F$101,$A71)=0),"",SUMIF('Verbrauchsdaten'!$F$2:$F$101,$A71,'Verbrauchsdaten'!$O$2:$O$101))</f>
        <v/>
      </c>
      <c r="D71" s="34">
        <f>IF($B71="","",IFERROR($B71/AVERAGE($B$12:$B$23)-1,0))</f>
        <v/>
      </c>
      <c r="E71">
        <f>IF($B71="","",IF($B71&gt;AVERAGE($B$12:$B$23),"Über Durchschnitt","Im Rahmen"))</f>
        <v/>
      </c>
    </row>
    <row r="72">
      <c r="B72" s="32">
        <f>IF(OR($A72="",COUNTIF('Verbrauchsdaten'!$F$2:$F$101,$A72)=0),"",SUMIF('Verbrauchsdaten'!$F$2:$F$101,$A72,'Verbrauchsdaten'!$I$2:$I$101))</f>
        <v/>
      </c>
      <c r="C72" s="33">
        <f>IF(OR($A72="",COUNTIF('Verbrauchsdaten'!$F$2:$F$101,$A72)=0),"",SUMIF('Verbrauchsdaten'!$F$2:$F$101,$A72,'Verbrauchsdaten'!$O$2:$O$101))</f>
        <v/>
      </c>
      <c r="D72" s="34">
        <f>IF($B72="","",IFERROR($B72/AVERAGE($B$12:$B$23)-1,0))</f>
        <v/>
      </c>
      <c r="E72">
        <f>IF($B72="","",IF($B72&gt;AVERAGE($B$12:$B$23),"Über Durchschnitt","Im Rahmen"))</f>
        <v/>
      </c>
    </row>
    <row r="73">
      <c r="B73" s="32">
        <f>IF(OR($A73="",COUNTIF('Verbrauchsdaten'!$F$2:$F$101,$A73)=0),"",SUMIF('Verbrauchsdaten'!$F$2:$F$101,$A73,'Verbrauchsdaten'!$I$2:$I$101))</f>
        <v/>
      </c>
      <c r="C73" s="33">
        <f>IF(OR($A73="",COUNTIF('Verbrauchsdaten'!$F$2:$F$101,$A73)=0),"",SUMIF('Verbrauchsdaten'!$F$2:$F$101,$A73,'Verbrauchsdaten'!$O$2:$O$101))</f>
        <v/>
      </c>
      <c r="D73" s="34">
        <f>IF($B73="","",IFERROR($B73/AVERAGE($B$12:$B$23)-1,0))</f>
        <v/>
      </c>
      <c r="E73">
        <f>IF($B73="","",IF($B73&gt;AVERAGE($B$12:$B$23),"Über Durchschnitt","Im Rahmen"))</f>
        <v/>
      </c>
    </row>
    <row r="74">
      <c r="B74" s="32">
        <f>IF(OR($A74="",COUNTIF('Verbrauchsdaten'!$F$2:$F$101,$A74)=0),"",SUMIF('Verbrauchsdaten'!$F$2:$F$101,$A74,'Verbrauchsdaten'!$I$2:$I$101))</f>
        <v/>
      </c>
      <c r="C74" s="33">
        <f>IF(OR($A74="",COUNTIF('Verbrauchsdaten'!$F$2:$F$101,$A74)=0),"",SUMIF('Verbrauchsdaten'!$F$2:$F$101,$A74,'Verbrauchsdaten'!$O$2:$O$101))</f>
        <v/>
      </c>
      <c r="D74" s="34">
        <f>IF($B74="","",IFERROR($B74/AVERAGE($B$12:$B$23)-1,0))</f>
        <v/>
      </c>
      <c r="E74">
        <f>IF($B74="","",IF($B74&gt;AVERAGE($B$12:$B$23),"Über Durchschnitt","Im Rahmen"))</f>
        <v/>
      </c>
    </row>
    <row r="75">
      <c r="B75" s="32">
        <f>IF(OR($A75="",COUNTIF('Verbrauchsdaten'!$F$2:$F$101,$A75)=0),"",SUMIF('Verbrauchsdaten'!$F$2:$F$101,$A75,'Verbrauchsdaten'!$I$2:$I$101))</f>
        <v/>
      </c>
      <c r="C75" s="33">
        <f>IF(OR($A75="",COUNTIF('Verbrauchsdaten'!$F$2:$F$101,$A75)=0),"",SUMIF('Verbrauchsdaten'!$F$2:$F$101,$A75,'Verbrauchsdaten'!$O$2:$O$101))</f>
        <v/>
      </c>
      <c r="D75" s="34">
        <f>IF($B75="","",IFERROR($B75/AVERAGE($B$12:$B$23)-1,0))</f>
        <v/>
      </c>
      <c r="E75">
        <f>IF($B75="","",IF($B75&gt;AVERAGE($B$12:$B$23),"Über Durchschnitt","Im Rahmen"))</f>
        <v/>
      </c>
    </row>
    <row r="76">
      <c r="B76" s="32">
        <f>IF(OR($A76="",COUNTIF('Verbrauchsdaten'!$F$2:$F$101,$A76)=0),"",SUMIF('Verbrauchsdaten'!$F$2:$F$101,$A76,'Verbrauchsdaten'!$I$2:$I$101))</f>
        <v/>
      </c>
      <c r="C76" s="33">
        <f>IF(OR($A76="",COUNTIF('Verbrauchsdaten'!$F$2:$F$101,$A76)=0),"",SUMIF('Verbrauchsdaten'!$F$2:$F$101,$A76,'Verbrauchsdaten'!$O$2:$O$101))</f>
        <v/>
      </c>
      <c r="D76" s="34">
        <f>IF($B76="","",IFERROR($B76/AVERAGE($B$12:$B$23)-1,0))</f>
        <v/>
      </c>
      <c r="E76">
        <f>IF($B76="","",IF($B76&gt;AVERAGE($B$12:$B$23),"Über Durchschnitt","Im Rahmen"))</f>
        <v/>
      </c>
    </row>
    <row r="77">
      <c r="B77" s="32">
        <f>IF(OR($A77="",COUNTIF('Verbrauchsdaten'!$F$2:$F$101,$A77)=0),"",SUMIF('Verbrauchsdaten'!$F$2:$F$101,$A77,'Verbrauchsdaten'!$I$2:$I$101))</f>
        <v/>
      </c>
      <c r="C77" s="33">
        <f>IF(OR($A77="",COUNTIF('Verbrauchsdaten'!$F$2:$F$101,$A77)=0),"",SUMIF('Verbrauchsdaten'!$F$2:$F$101,$A77,'Verbrauchsdaten'!$O$2:$O$101))</f>
        <v/>
      </c>
      <c r="D77" s="34">
        <f>IF($B77="","",IFERROR($B77/AVERAGE($B$12:$B$23)-1,0))</f>
        <v/>
      </c>
      <c r="E77">
        <f>IF($B77="","",IF($B77&gt;AVERAGE($B$12:$B$23),"Über Durchschnitt","Im Rahmen"))</f>
        <v/>
      </c>
    </row>
    <row r="78">
      <c r="B78" s="32">
        <f>IF(OR($A78="",COUNTIF('Verbrauchsdaten'!$F$2:$F$101,$A78)=0),"",SUMIF('Verbrauchsdaten'!$F$2:$F$101,$A78,'Verbrauchsdaten'!$I$2:$I$101))</f>
        <v/>
      </c>
      <c r="C78" s="33">
        <f>IF(OR($A78="",COUNTIF('Verbrauchsdaten'!$F$2:$F$101,$A78)=0),"",SUMIF('Verbrauchsdaten'!$F$2:$F$101,$A78,'Verbrauchsdaten'!$O$2:$O$101))</f>
        <v/>
      </c>
      <c r="D78" s="34">
        <f>IF($B78="","",IFERROR($B78/AVERAGE($B$12:$B$23)-1,0))</f>
        <v/>
      </c>
      <c r="E78">
        <f>IF($B78="","",IF($B78&gt;AVERAGE($B$12:$B$23),"Über Durchschnitt","Im Rahmen"))</f>
        <v/>
      </c>
    </row>
    <row r="79">
      <c r="B79" s="32">
        <f>IF(OR($A79="",COUNTIF('Verbrauchsdaten'!$F$2:$F$101,$A79)=0),"",SUMIF('Verbrauchsdaten'!$F$2:$F$101,$A79,'Verbrauchsdaten'!$I$2:$I$101))</f>
        <v/>
      </c>
      <c r="C79" s="33">
        <f>IF(OR($A79="",COUNTIF('Verbrauchsdaten'!$F$2:$F$101,$A79)=0),"",SUMIF('Verbrauchsdaten'!$F$2:$F$101,$A79,'Verbrauchsdaten'!$O$2:$O$101))</f>
        <v/>
      </c>
      <c r="D79" s="34">
        <f>IF($B79="","",IFERROR($B79/AVERAGE($B$12:$B$23)-1,0))</f>
        <v/>
      </c>
      <c r="E79">
        <f>IF($B79="","",IF($B79&gt;AVERAGE($B$12:$B$23),"Über Durchschnitt","Im Rahmen"))</f>
        <v/>
      </c>
    </row>
    <row r="80">
      <c r="B80" s="32">
        <f>IF(OR($A80="",COUNTIF('Verbrauchsdaten'!$F$2:$F$101,$A80)=0),"",SUMIF('Verbrauchsdaten'!$F$2:$F$101,$A80,'Verbrauchsdaten'!$I$2:$I$101))</f>
        <v/>
      </c>
      <c r="C80" s="33">
        <f>IF(OR($A80="",COUNTIF('Verbrauchsdaten'!$F$2:$F$101,$A80)=0),"",SUMIF('Verbrauchsdaten'!$F$2:$F$101,$A80,'Verbrauchsdaten'!$O$2:$O$101))</f>
        <v/>
      </c>
      <c r="D80" s="34">
        <f>IF($B80="","",IFERROR($B80/AVERAGE($B$12:$B$23)-1,0))</f>
        <v/>
      </c>
      <c r="E80">
        <f>IF($B80="","",IF($B80&gt;AVERAGE($B$12:$B$23),"Über Durchschnitt","Im Rahmen"))</f>
        <v/>
      </c>
    </row>
    <row r="81">
      <c r="B81" s="32">
        <f>IF(OR($A81="",COUNTIF('Verbrauchsdaten'!$F$2:$F$101,$A81)=0),"",SUMIF('Verbrauchsdaten'!$F$2:$F$101,$A81,'Verbrauchsdaten'!$I$2:$I$101))</f>
        <v/>
      </c>
      <c r="C81" s="33">
        <f>IF(OR($A81="",COUNTIF('Verbrauchsdaten'!$F$2:$F$101,$A81)=0),"",SUMIF('Verbrauchsdaten'!$F$2:$F$101,$A81,'Verbrauchsdaten'!$O$2:$O$101))</f>
        <v/>
      </c>
      <c r="D81" s="34">
        <f>IF($B81="","",IFERROR($B81/AVERAGE($B$12:$B$23)-1,0))</f>
        <v/>
      </c>
      <c r="E81">
        <f>IF($B81="","",IF($B81&gt;AVERAGE($B$12:$B$23),"Über Durchschnitt","Im Rahmen"))</f>
        <v/>
      </c>
    </row>
    <row r="82">
      <c r="B82" s="32">
        <f>IF(OR($A82="",COUNTIF('Verbrauchsdaten'!$F$2:$F$101,$A82)=0),"",SUMIF('Verbrauchsdaten'!$F$2:$F$101,$A82,'Verbrauchsdaten'!$I$2:$I$101))</f>
        <v/>
      </c>
      <c r="C82" s="33">
        <f>IF(OR($A82="",COUNTIF('Verbrauchsdaten'!$F$2:$F$101,$A82)=0),"",SUMIF('Verbrauchsdaten'!$F$2:$F$101,$A82,'Verbrauchsdaten'!$O$2:$O$101))</f>
        <v/>
      </c>
      <c r="D82" s="34">
        <f>IF($B82="","",IFERROR($B82/AVERAGE($B$12:$B$23)-1,0))</f>
        <v/>
      </c>
      <c r="E82">
        <f>IF($B82="","",IF($B82&gt;AVERAGE($B$12:$B$23),"Über Durchschnitt","Im Rahmen"))</f>
        <v/>
      </c>
    </row>
    <row r="83">
      <c r="B83" s="32">
        <f>IF(OR($A83="",COUNTIF('Verbrauchsdaten'!$F$2:$F$101,$A83)=0),"",SUMIF('Verbrauchsdaten'!$F$2:$F$101,$A83,'Verbrauchsdaten'!$I$2:$I$101))</f>
        <v/>
      </c>
      <c r="C83" s="33">
        <f>IF(OR($A83="",COUNTIF('Verbrauchsdaten'!$F$2:$F$101,$A83)=0),"",SUMIF('Verbrauchsdaten'!$F$2:$F$101,$A83,'Verbrauchsdaten'!$O$2:$O$101))</f>
        <v/>
      </c>
      <c r="D83" s="34">
        <f>IF($B83="","",IFERROR($B83/AVERAGE($B$12:$B$23)-1,0))</f>
        <v/>
      </c>
      <c r="E83">
        <f>IF($B83="","",IF($B83&gt;AVERAGE($B$12:$B$23),"Über Durchschnitt","Im Rahmen"))</f>
        <v/>
      </c>
    </row>
    <row r="84">
      <c r="B84" s="32">
        <f>IF(OR($A84="",COUNTIF('Verbrauchsdaten'!$F$2:$F$101,$A84)=0),"",SUMIF('Verbrauchsdaten'!$F$2:$F$101,$A84,'Verbrauchsdaten'!$I$2:$I$101))</f>
        <v/>
      </c>
      <c r="C84" s="33">
        <f>IF(OR($A84="",COUNTIF('Verbrauchsdaten'!$F$2:$F$101,$A84)=0),"",SUMIF('Verbrauchsdaten'!$F$2:$F$101,$A84,'Verbrauchsdaten'!$O$2:$O$101))</f>
        <v/>
      </c>
      <c r="D84" s="34">
        <f>IF($B84="","",IFERROR($B84/AVERAGE($B$12:$B$23)-1,0))</f>
        <v/>
      </c>
      <c r="E84">
        <f>IF($B84="","",IF($B84&gt;AVERAGE($B$12:$B$23),"Über Durchschnitt","Im Rahmen"))</f>
        <v/>
      </c>
    </row>
    <row r="85">
      <c r="B85" s="32">
        <f>IF(OR($A85="",COUNTIF('Verbrauchsdaten'!$F$2:$F$101,$A85)=0),"",SUMIF('Verbrauchsdaten'!$F$2:$F$101,$A85,'Verbrauchsdaten'!$I$2:$I$101))</f>
        <v/>
      </c>
      <c r="C85" s="33">
        <f>IF(OR($A85="",COUNTIF('Verbrauchsdaten'!$F$2:$F$101,$A85)=0),"",SUMIF('Verbrauchsdaten'!$F$2:$F$101,$A85,'Verbrauchsdaten'!$O$2:$O$101))</f>
        <v/>
      </c>
      <c r="D85" s="34">
        <f>IF($B85="","",IFERROR($B85/AVERAGE($B$12:$B$23)-1,0))</f>
        <v/>
      </c>
      <c r="E85">
        <f>IF($B85="","",IF($B85&gt;AVERAGE($B$12:$B$23),"Über Durchschnitt","Im Rahmen"))</f>
        <v/>
      </c>
    </row>
    <row r="86">
      <c r="B86" s="32">
        <f>IF(OR($A86="",COUNTIF('Verbrauchsdaten'!$F$2:$F$101,$A86)=0),"",SUMIF('Verbrauchsdaten'!$F$2:$F$101,$A86,'Verbrauchsdaten'!$I$2:$I$101))</f>
        <v/>
      </c>
      <c r="C86" s="33">
        <f>IF(OR($A86="",COUNTIF('Verbrauchsdaten'!$F$2:$F$101,$A86)=0),"",SUMIF('Verbrauchsdaten'!$F$2:$F$101,$A86,'Verbrauchsdaten'!$O$2:$O$101))</f>
        <v/>
      </c>
      <c r="D86" s="34">
        <f>IF($B86="","",IFERROR($B86/AVERAGE($B$12:$B$23)-1,0))</f>
        <v/>
      </c>
      <c r="E86">
        <f>IF($B86="","",IF($B86&gt;AVERAGE($B$12:$B$23),"Über Durchschnitt","Im Rahmen"))</f>
        <v/>
      </c>
    </row>
    <row r="87">
      <c r="B87" s="32">
        <f>IF(OR($A87="",COUNTIF('Verbrauchsdaten'!$F$2:$F$101,$A87)=0),"",SUMIF('Verbrauchsdaten'!$F$2:$F$101,$A87,'Verbrauchsdaten'!$I$2:$I$101))</f>
        <v/>
      </c>
      <c r="C87" s="33">
        <f>IF(OR($A87="",COUNTIF('Verbrauchsdaten'!$F$2:$F$101,$A87)=0),"",SUMIF('Verbrauchsdaten'!$F$2:$F$101,$A87,'Verbrauchsdaten'!$O$2:$O$101))</f>
        <v/>
      </c>
      <c r="D87" s="34">
        <f>IF($B87="","",IFERROR($B87/AVERAGE($B$12:$B$23)-1,0))</f>
        <v/>
      </c>
      <c r="E87">
        <f>IF($B87="","",IF($B87&gt;AVERAGE($B$12:$B$23),"Über Durchschnitt","Im Rahmen"))</f>
        <v/>
      </c>
    </row>
    <row r="88">
      <c r="B88" s="32">
        <f>IF(OR($A88="",COUNTIF('Verbrauchsdaten'!$F$2:$F$101,$A88)=0),"",SUMIF('Verbrauchsdaten'!$F$2:$F$101,$A88,'Verbrauchsdaten'!$I$2:$I$101))</f>
        <v/>
      </c>
      <c r="C88" s="33">
        <f>IF(OR($A88="",COUNTIF('Verbrauchsdaten'!$F$2:$F$101,$A88)=0),"",SUMIF('Verbrauchsdaten'!$F$2:$F$101,$A88,'Verbrauchsdaten'!$O$2:$O$101))</f>
        <v/>
      </c>
      <c r="D88" s="34">
        <f>IF($B88="","",IFERROR($B88/AVERAGE($B$12:$B$23)-1,0))</f>
        <v/>
      </c>
      <c r="E88">
        <f>IF($B88="","",IF($B88&gt;AVERAGE($B$12:$B$23),"Über Durchschnitt","Im Rahmen"))</f>
        <v/>
      </c>
    </row>
    <row r="89">
      <c r="B89" s="32">
        <f>IF(OR($A89="",COUNTIF('Verbrauchsdaten'!$F$2:$F$101,$A89)=0),"",SUMIF('Verbrauchsdaten'!$F$2:$F$101,$A89,'Verbrauchsdaten'!$I$2:$I$101))</f>
        <v/>
      </c>
      <c r="C89" s="33">
        <f>IF(OR($A89="",COUNTIF('Verbrauchsdaten'!$F$2:$F$101,$A89)=0),"",SUMIF('Verbrauchsdaten'!$F$2:$F$101,$A89,'Verbrauchsdaten'!$O$2:$O$101))</f>
        <v/>
      </c>
      <c r="D89" s="34">
        <f>IF($B89="","",IFERROR($B89/AVERAGE($B$12:$B$23)-1,0))</f>
        <v/>
      </c>
      <c r="E89">
        <f>IF($B89="","",IF($B89&gt;AVERAGE($B$12:$B$23),"Über Durchschnitt","Im Rahmen"))</f>
        <v/>
      </c>
    </row>
    <row r="90">
      <c r="B90" s="32">
        <f>IF(OR($A90="",COUNTIF('Verbrauchsdaten'!$F$2:$F$101,$A90)=0),"",SUMIF('Verbrauchsdaten'!$F$2:$F$101,$A90,'Verbrauchsdaten'!$I$2:$I$101))</f>
        <v/>
      </c>
      <c r="C90" s="33">
        <f>IF(OR($A90="",COUNTIF('Verbrauchsdaten'!$F$2:$F$101,$A90)=0),"",SUMIF('Verbrauchsdaten'!$F$2:$F$101,$A90,'Verbrauchsdaten'!$O$2:$O$101))</f>
        <v/>
      </c>
      <c r="D90" s="34">
        <f>IF($B90="","",IFERROR($B90/AVERAGE($B$12:$B$23)-1,0))</f>
        <v/>
      </c>
      <c r="E90">
        <f>IF($B90="","",IF($B90&gt;AVERAGE($B$12:$B$23),"Über Durchschnitt","Im Rahmen"))</f>
        <v/>
      </c>
    </row>
    <row r="91">
      <c r="B91" s="32">
        <f>IF(OR($A91="",COUNTIF('Verbrauchsdaten'!$F$2:$F$101,$A91)=0),"",SUMIF('Verbrauchsdaten'!$F$2:$F$101,$A91,'Verbrauchsdaten'!$I$2:$I$101))</f>
        <v/>
      </c>
      <c r="C91" s="33">
        <f>IF(OR($A91="",COUNTIF('Verbrauchsdaten'!$F$2:$F$101,$A91)=0),"",SUMIF('Verbrauchsdaten'!$F$2:$F$101,$A91,'Verbrauchsdaten'!$O$2:$O$101))</f>
        <v/>
      </c>
      <c r="D91" s="34">
        <f>IF($B91="","",IFERROR($B91/AVERAGE($B$12:$B$23)-1,0))</f>
        <v/>
      </c>
      <c r="E91">
        <f>IF($B91="","",IF($B91&gt;AVERAGE($B$12:$B$23),"Über Durchschnitt","Im Rahmen"))</f>
        <v/>
      </c>
    </row>
    <row r="92">
      <c r="B92" s="32">
        <f>IF(OR($A92="",COUNTIF('Verbrauchsdaten'!$F$2:$F$101,$A92)=0),"",SUMIF('Verbrauchsdaten'!$F$2:$F$101,$A92,'Verbrauchsdaten'!$I$2:$I$101))</f>
        <v/>
      </c>
      <c r="C92" s="33">
        <f>IF(OR($A92="",COUNTIF('Verbrauchsdaten'!$F$2:$F$101,$A92)=0),"",SUMIF('Verbrauchsdaten'!$F$2:$F$101,$A92,'Verbrauchsdaten'!$O$2:$O$101))</f>
        <v/>
      </c>
      <c r="D92" s="34">
        <f>IF($B92="","",IFERROR($B92/AVERAGE($B$12:$B$23)-1,0))</f>
        <v/>
      </c>
      <c r="E92">
        <f>IF($B92="","",IF($B92&gt;AVERAGE($B$12:$B$23),"Über Durchschnitt","Im Rahmen"))</f>
        <v/>
      </c>
    </row>
    <row r="93">
      <c r="B93" s="32">
        <f>IF(OR($A93="",COUNTIF('Verbrauchsdaten'!$F$2:$F$101,$A93)=0),"",SUMIF('Verbrauchsdaten'!$F$2:$F$101,$A93,'Verbrauchsdaten'!$I$2:$I$101))</f>
        <v/>
      </c>
      <c r="C93" s="33">
        <f>IF(OR($A93="",COUNTIF('Verbrauchsdaten'!$F$2:$F$101,$A93)=0),"",SUMIF('Verbrauchsdaten'!$F$2:$F$101,$A93,'Verbrauchsdaten'!$O$2:$O$101))</f>
        <v/>
      </c>
      <c r="D93" s="34">
        <f>IF($B93="","",IFERROR($B93/AVERAGE($B$12:$B$23)-1,0))</f>
        <v/>
      </c>
      <c r="E93">
        <f>IF($B93="","",IF($B93&gt;AVERAGE($B$12:$B$23),"Über Durchschnitt","Im Rahmen"))</f>
        <v/>
      </c>
    </row>
    <row r="94">
      <c r="B94" s="32">
        <f>IF(OR($A94="",COUNTIF('Verbrauchsdaten'!$F$2:$F$101,$A94)=0),"",SUMIF('Verbrauchsdaten'!$F$2:$F$101,$A94,'Verbrauchsdaten'!$I$2:$I$101))</f>
        <v/>
      </c>
      <c r="C94" s="33">
        <f>IF(OR($A94="",COUNTIF('Verbrauchsdaten'!$F$2:$F$101,$A94)=0),"",SUMIF('Verbrauchsdaten'!$F$2:$F$101,$A94,'Verbrauchsdaten'!$O$2:$O$101))</f>
        <v/>
      </c>
      <c r="D94" s="34">
        <f>IF($B94="","",IFERROR($B94/AVERAGE($B$12:$B$23)-1,0))</f>
        <v/>
      </c>
      <c r="E94">
        <f>IF($B94="","",IF($B94&gt;AVERAGE($B$12:$B$23),"Über Durchschnitt","Im Rahmen"))</f>
        <v/>
      </c>
    </row>
    <row r="95">
      <c r="B95" s="32">
        <f>IF(OR($A95="",COUNTIF('Verbrauchsdaten'!$F$2:$F$101,$A95)=0),"",SUMIF('Verbrauchsdaten'!$F$2:$F$101,$A95,'Verbrauchsdaten'!$I$2:$I$101))</f>
        <v/>
      </c>
      <c r="C95" s="33">
        <f>IF(OR($A95="",COUNTIF('Verbrauchsdaten'!$F$2:$F$101,$A95)=0),"",SUMIF('Verbrauchsdaten'!$F$2:$F$101,$A95,'Verbrauchsdaten'!$O$2:$O$101))</f>
        <v/>
      </c>
      <c r="D95" s="34">
        <f>IF($B95="","",IFERROR($B95/AVERAGE($B$12:$B$23)-1,0))</f>
        <v/>
      </c>
      <c r="E95">
        <f>IF($B95="","",IF($B95&gt;AVERAGE($B$12:$B$23),"Über Durchschnitt","Im Rahmen"))</f>
        <v/>
      </c>
    </row>
    <row r="96">
      <c r="B96" s="32">
        <f>IF(OR($A96="",COUNTIF('Verbrauchsdaten'!$F$2:$F$101,$A96)=0),"",SUMIF('Verbrauchsdaten'!$F$2:$F$101,$A96,'Verbrauchsdaten'!$I$2:$I$101))</f>
        <v/>
      </c>
      <c r="C96" s="33">
        <f>IF(OR($A96="",COUNTIF('Verbrauchsdaten'!$F$2:$F$101,$A96)=0),"",SUMIF('Verbrauchsdaten'!$F$2:$F$101,$A96,'Verbrauchsdaten'!$O$2:$O$101))</f>
        <v/>
      </c>
      <c r="D96" s="34">
        <f>IF($B96="","",IFERROR($B96/AVERAGE($B$12:$B$23)-1,0))</f>
        <v/>
      </c>
      <c r="E96">
        <f>IF($B96="","",IF($B96&gt;AVERAGE($B$12:$B$23),"Über Durchschnitt","Im Rahmen"))</f>
        <v/>
      </c>
    </row>
    <row r="97">
      <c r="B97" s="32">
        <f>IF(OR($A97="",COUNTIF('Verbrauchsdaten'!$F$2:$F$101,$A97)=0),"",SUMIF('Verbrauchsdaten'!$F$2:$F$101,$A97,'Verbrauchsdaten'!$I$2:$I$101))</f>
        <v/>
      </c>
      <c r="C97" s="33">
        <f>IF(OR($A97="",COUNTIF('Verbrauchsdaten'!$F$2:$F$101,$A97)=0),"",SUMIF('Verbrauchsdaten'!$F$2:$F$101,$A97,'Verbrauchsdaten'!$O$2:$O$101))</f>
        <v/>
      </c>
      <c r="D97" s="34">
        <f>IF($B97="","",IFERROR($B97/AVERAGE($B$12:$B$23)-1,0))</f>
        <v/>
      </c>
      <c r="E97">
        <f>IF($B97="","",IF($B97&gt;AVERAGE($B$12:$B$23),"Über Durchschnitt","Im Rahmen"))</f>
        <v/>
      </c>
    </row>
    <row r="98">
      <c r="B98" s="32">
        <f>IF(OR($A98="",COUNTIF('Verbrauchsdaten'!$F$2:$F$101,$A98)=0),"",SUMIF('Verbrauchsdaten'!$F$2:$F$101,$A98,'Verbrauchsdaten'!$I$2:$I$101))</f>
        <v/>
      </c>
      <c r="C98" s="33">
        <f>IF(OR($A98="",COUNTIF('Verbrauchsdaten'!$F$2:$F$101,$A98)=0),"",SUMIF('Verbrauchsdaten'!$F$2:$F$101,$A98,'Verbrauchsdaten'!$O$2:$O$101))</f>
        <v/>
      </c>
      <c r="D98" s="34">
        <f>IF($B98="","",IFERROR($B98/AVERAGE($B$12:$B$23)-1,0))</f>
        <v/>
      </c>
      <c r="E98">
        <f>IF($B98="","",IF($B98&gt;AVERAGE($B$12:$B$23),"Über Durchschnitt","Im Rahmen"))</f>
        <v/>
      </c>
    </row>
    <row r="99">
      <c r="B99" s="32">
        <f>IF(OR($A99="",COUNTIF('Verbrauchsdaten'!$F$2:$F$101,$A99)=0),"",SUMIF('Verbrauchsdaten'!$F$2:$F$101,$A99,'Verbrauchsdaten'!$I$2:$I$101))</f>
        <v/>
      </c>
      <c r="C99" s="33">
        <f>IF(OR($A99="",COUNTIF('Verbrauchsdaten'!$F$2:$F$101,$A99)=0),"",SUMIF('Verbrauchsdaten'!$F$2:$F$101,$A99,'Verbrauchsdaten'!$O$2:$O$101))</f>
        <v/>
      </c>
      <c r="D99" s="34">
        <f>IF($B99="","",IFERROR($B99/AVERAGE($B$12:$B$23)-1,0))</f>
        <v/>
      </c>
      <c r="E99">
        <f>IF($B99="","",IF($B99&gt;AVERAGE($B$12:$B$23),"Über Durchschnitt","Im Rahmen"))</f>
        <v/>
      </c>
    </row>
    <row r="100">
      <c r="B100" s="32">
        <f>IF(OR($A100="",COUNTIF('Verbrauchsdaten'!$F$2:$F$101,$A100)=0),"",SUMIF('Verbrauchsdaten'!$F$2:$F$101,$A100,'Verbrauchsdaten'!$I$2:$I$101))</f>
        <v/>
      </c>
      <c r="C100" s="33">
        <f>IF(OR($A100="",COUNTIF('Verbrauchsdaten'!$F$2:$F$101,$A100)=0),"",SUMIF('Verbrauchsdaten'!$F$2:$F$101,$A100,'Verbrauchsdaten'!$O$2:$O$101))</f>
        <v/>
      </c>
      <c r="D100" s="34">
        <f>IF($B100="","",IFERROR($B100/AVERAGE($B$12:$B$23)-1,0))</f>
        <v/>
      </c>
      <c r="E100">
        <f>IF($B100="","",IF($B100&gt;AVERAGE($B$12:$B$23),"Über Durchschnitt","Im Rahmen"))</f>
        <v/>
      </c>
    </row>
    <row r="101">
      <c r="B101" s="32">
        <f>IF(OR($A101="",COUNTIF('Verbrauchsdaten'!$F$2:$F$101,$A101)=0),"",SUMIF('Verbrauchsdaten'!$F$2:$F$101,$A101,'Verbrauchsdaten'!$I$2:$I$101))</f>
        <v/>
      </c>
      <c r="C101" s="33">
        <f>IF(OR($A101="",COUNTIF('Verbrauchsdaten'!$F$2:$F$101,$A101)=0),"",SUMIF('Verbrauchsdaten'!$F$2:$F$101,$A101,'Verbrauchsdaten'!$O$2:$O$101))</f>
        <v/>
      </c>
      <c r="D101" s="34">
        <f>IF($B101="","",IFERROR($B101/AVERAGE($B$12:$B$23)-1,0))</f>
        <v/>
      </c>
      <c r="E101">
        <f>IF($B101="","",IF($B101&gt;AVERAGE($B$12:$B$23),"Über Durchschnitt","Im Rahmen"))</f>
        <v/>
      </c>
    </row>
  </sheetData>
  <autoFilter ref="A11:E23"/>
  <mergeCells count="1">
    <mergeCell ref="A1:N1"/>
  </mergeCells>
  <conditionalFormatting sqref="D12:D23">
    <cfRule type="expression" priority="1" dxfId="0" stopIfTrue="1">
      <formula>AND($B12&lt;&gt;"",$D12&gt;0)</formula>
    </cfRule>
    <cfRule type="expression" priority="2" dxfId="1" stopIfTrue="0">
      <formula>AND($B12&lt;&gt;"",$D12&lt;=0)</formula>
    </cfRule>
  </conditionalFormatting>
  <conditionalFormatting sqref="E12:E23">
    <cfRule type="expression" priority="3" dxfId="0" stopIfTrue="1">
      <formula>$E12="Über Durchschnitt"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2026-08-25T21:01:17Z</dcterms:created>
  <dcterms:modified xmlns:dcterms="http://purl.org/dc/terms/" xmlns:xsi="http://www.w3.org/2001/XMLSchema-instance" xsi:type="dcterms:W3CDTF">2026-08-25T21:01:17Z</dcterms:modified>
</cp:coreProperties>
</file>