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tio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.00&quot;x&quot;"/>
  </numFmts>
  <fonts count="7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2E3A47"/>
      <sz val="11"/>
    </font>
    <font>
      <b val="1"/>
      <color rgb="002E3A47"/>
      <sz val="12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0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4" fillId="6" borderId="0" pivotButton="0" quotePrefix="0" xfId="0"/>
    <xf numFmtId="0" fontId="0" fillId="6" borderId="0" pivotButton="0" quotePrefix="0" xfId="0"/>
    <xf numFmtId="0" fontId="0" fillId="6" borderId="1" pivotButton="0" quotePrefix="0" xfId="0"/>
    <xf numFmtId="164" fontId="4" fillId="6" borderId="1" pivotButton="0" quotePrefix="0" xfId="0"/>
    <xf numFmtId="165" fontId="4" fillId="6" borderId="1" pivotButton="0" quotePrefix="0" xfId="0"/>
    <xf numFmtId="0" fontId="5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6" fillId="0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10" fontId="6" fillId="0" borderId="1" applyAlignment="1" pivotButton="0" quotePrefix="0" xfId="0">
      <alignment horizontal="center" vertical="center"/>
    </xf>
    <xf numFmtId="1" fontId="6" fillId="0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2" fillId="2" borderId="1" pivotButton="0" quotePrefix="0" xfId="0"/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Einstandspreis vs. Bruttoverkaufspreis je Artikel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'Dashboard'!B10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'Dashboard'!$A$11:$A$20</f>
            </numRef>
          </cat>
          <val>
            <numRef>
              <f>'Dashboard'!$B$11:$B$20</f>
            </numRef>
          </val>
        </ser>
        <ser>
          <idx val="1"/>
          <order val="1"/>
          <tx>
            <strRef>
              <f>'Dashboard'!C10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'Dashboard'!$A$11:$A$20</f>
            </numRef>
          </cat>
          <val>
            <numRef>
              <f>'Dashboard'!$C$11:$C$20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Artikel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Bruttoverkaufspreis je Artikel</a:t>
            </a:r>
          </a:p>
        </rich>
      </tx>
    </title>
    <plotArea>
      <pieChart>
        <varyColors val="1"/>
        <ser>
          <idx val="0"/>
          <order val="0"/>
          <tx>
            <strRef>
              <f>'Dashboard'!C10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'Dashboard'!$A$11:$A$20</f>
            </numRef>
          </cat>
          <val>
            <numRef>
              <f>'Dashboard'!$C$11:$C$20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9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32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5" customWidth="1" min="4" max="4"/>
    <col width="16" customWidth="1" min="5" max="5"/>
    <col width="15" customWidth="1" min="6" max="6"/>
    <col width="16" customWidth="1" min="7" max="7"/>
    <col width="14" customWidth="1" min="8" max="8"/>
    <col width="16" customWidth="1" min="9" max="9"/>
    <col width="18" customWidth="1" min="10" max="10"/>
    <col width="16" customWidth="1" min="11" max="11"/>
    <col width="15" customWidth="1" min="12" max="12"/>
    <col width="16" customWidth="1" min="13" max="13"/>
    <col width="14" customWidth="1" min="14" max="14"/>
    <col width="16" customWidth="1" min="15" max="15"/>
    <col width="14" customWidth="1" min="16" max="16"/>
    <col width="17" customWidth="1" min="17" max="17"/>
    <col width="10" customWidth="1" min="18" max="18"/>
    <col width="18" customWidth="1" min="19" max="19"/>
    <col width="15" customWidth="1" min="20" max="20"/>
  </cols>
  <sheetData>
    <row r="1" ht="26" customHeight="1">
      <c r="A1" s="1" t="inlineStr">
        <is>
          <t>Vorwärtskalkulation – Handelskalkulation 2026</t>
        </is>
      </c>
    </row>
    <row r="4" ht="36" customHeight="1">
      <c r="A4" s="2" t="inlineStr">
        <is>
          <t>Artikel</t>
        </is>
      </c>
      <c r="B4" s="2" t="inlineStr">
        <is>
          <t>Kategorie</t>
        </is>
      </c>
      <c r="C4" s="2" t="inlineStr">
        <is>
          <t>Einkaufspreis (Liste) €</t>
        </is>
      </c>
      <c r="D4" s="2" t="inlineStr">
        <is>
          <t>Lieferantenrabatt %</t>
        </is>
      </c>
      <c r="E4" s="2" t="inlineStr">
        <is>
          <t>Zieleinkaufspreis €</t>
        </is>
      </c>
      <c r="F4" s="2" t="inlineStr">
        <is>
          <t>Lieferantenskonto %</t>
        </is>
      </c>
      <c r="G4" s="2" t="inlineStr">
        <is>
          <t>Bareinkaufspreis €</t>
        </is>
      </c>
      <c r="H4" s="2" t="inlineStr">
        <is>
          <t>Bezugskosten €</t>
        </is>
      </c>
      <c r="I4" s="2" t="inlineStr">
        <is>
          <t>Einstandspreis €</t>
        </is>
      </c>
      <c r="J4" s="2" t="inlineStr">
        <is>
          <t>Handlungskostenzuschlag %</t>
        </is>
      </c>
      <c r="K4" s="2" t="inlineStr">
        <is>
          <t>Selbstkostenpreis €</t>
        </is>
      </c>
      <c r="L4" s="2" t="inlineStr">
        <is>
          <t>Gewinnzuschlag %</t>
        </is>
      </c>
      <c r="M4" s="2" t="inlineStr">
        <is>
          <t>Barverkaufspreis €</t>
        </is>
      </c>
      <c r="N4" s="2" t="inlineStr">
        <is>
          <t>Kundenskonto %</t>
        </is>
      </c>
      <c r="O4" s="2" t="inlineStr">
        <is>
          <t>Zielverkaufspreis €</t>
        </is>
      </c>
      <c r="P4" s="2" t="inlineStr">
        <is>
          <t>Kundenrabatt %</t>
        </is>
      </c>
      <c r="Q4" s="2" t="inlineStr">
        <is>
          <t>Nettoverkaufspreis €</t>
        </is>
      </c>
      <c r="R4" s="2" t="inlineStr">
        <is>
          <t>MwSt %</t>
        </is>
      </c>
      <c r="S4" s="2" t="inlineStr">
        <is>
          <t>Bruttoverkaufspreis €</t>
        </is>
      </c>
      <c r="T4" s="2" t="inlineStr">
        <is>
          <t>Kalkulationsfaktor</t>
        </is>
      </c>
    </row>
    <row r="5">
      <c r="A5" s="3" t="inlineStr">
        <is>
          <t>Schreibtisch</t>
        </is>
      </c>
      <c r="B5" s="4" t="inlineStr">
        <is>
          <t>Büromöbel</t>
        </is>
      </c>
      <c r="C5" s="5" t="n">
        <v>320</v>
      </c>
      <c r="D5" s="6" t="n">
        <v>0.1</v>
      </c>
      <c r="E5" s="7">
        <f>C5*(1-D5)</f>
        <v/>
      </c>
      <c r="F5" s="6" t="n">
        <v>0.02</v>
      </c>
      <c r="G5" s="7">
        <f>E5*(1-F5)</f>
        <v/>
      </c>
      <c r="H5" s="5" t="n">
        <v>5</v>
      </c>
      <c r="I5" s="8">
        <f>G5+H5</f>
        <v/>
      </c>
      <c r="J5" s="6" t="n">
        <v>0.2</v>
      </c>
      <c r="K5" s="7">
        <f>I5*(1+J5)</f>
        <v/>
      </c>
      <c r="L5" s="6" t="n">
        <v>0.25</v>
      </c>
      <c r="M5" s="7">
        <f>K5*(1+L5)</f>
        <v/>
      </c>
      <c r="N5" s="6" t="n">
        <v>0.02</v>
      </c>
      <c r="O5" s="7">
        <f>IFERROR(M5/(1-N5),0)</f>
        <v/>
      </c>
      <c r="P5" s="6" t="n">
        <v>0.05</v>
      </c>
      <c r="Q5" s="7">
        <f>IFERROR(O5/(1-P5),0)</f>
        <v/>
      </c>
      <c r="R5" s="6" t="n">
        <v>0.19</v>
      </c>
      <c r="S5" s="8">
        <f>Q5*(1+R5)</f>
        <v/>
      </c>
      <c r="T5" s="9">
        <f>IFERROR(S5/I5,0)</f>
        <v/>
      </c>
    </row>
    <row r="6">
      <c r="A6" s="10" t="inlineStr">
        <is>
          <t>Bürostuhl</t>
        </is>
      </c>
      <c r="B6" s="11" t="inlineStr">
        <is>
          <t>Büromöbel</t>
        </is>
      </c>
      <c r="C6" s="5" t="n">
        <v>180</v>
      </c>
      <c r="D6" s="6" t="n">
        <v>0.08</v>
      </c>
      <c r="E6" s="12">
        <f>C6*(1-D6)</f>
        <v/>
      </c>
      <c r="F6" s="6" t="n">
        <v>0.02</v>
      </c>
      <c r="G6" s="12">
        <f>E6*(1-F6)</f>
        <v/>
      </c>
      <c r="H6" s="5" t="n">
        <v>4</v>
      </c>
      <c r="I6" s="13">
        <f>G6+H6</f>
        <v/>
      </c>
      <c r="J6" s="6" t="n">
        <v>0.22</v>
      </c>
      <c r="K6" s="12">
        <f>I6*(1+J6)</f>
        <v/>
      </c>
      <c r="L6" s="6" t="n">
        <v>0.3</v>
      </c>
      <c r="M6" s="12">
        <f>K6*(1+L6)</f>
        <v/>
      </c>
      <c r="N6" s="6" t="n">
        <v>0.02</v>
      </c>
      <c r="O6" s="12">
        <f>IFERROR(M6/(1-N6),0)</f>
        <v/>
      </c>
      <c r="P6" s="6" t="n">
        <v>0.04</v>
      </c>
      <c r="Q6" s="12">
        <f>IFERROR(O6/(1-P6),0)</f>
        <v/>
      </c>
      <c r="R6" s="6" t="n">
        <v>0.19</v>
      </c>
      <c r="S6" s="13">
        <f>Q6*(1+R6)</f>
        <v/>
      </c>
      <c r="T6" s="14">
        <f>IFERROR(S6/I6,0)</f>
        <v/>
      </c>
    </row>
    <row r="7">
      <c r="A7" s="3" t="inlineStr">
        <is>
          <t>Aktenschrank</t>
        </is>
      </c>
      <c r="B7" s="4" t="inlineStr">
        <is>
          <t>Büromöbel</t>
        </is>
      </c>
      <c r="C7" s="5" t="n">
        <v>260</v>
      </c>
      <c r="D7" s="6" t="n">
        <v>0.12</v>
      </c>
      <c r="E7" s="7">
        <f>C7*(1-D7)</f>
        <v/>
      </c>
      <c r="F7" s="6" t="n">
        <v>0.03</v>
      </c>
      <c r="G7" s="7">
        <f>E7*(1-F7)</f>
        <v/>
      </c>
      <c r="H7" s="5" t="n">
        <v>6.5</v>
      </c>
      <c r="I7" s="8">
        <f>G7+H7</f>
        <v/>
      </c>
      <c r="J7" s="6" t="n">
        <v>0.18</v>
      </c>
      <c r="K7" s="7">
        <f>I7*(1+J7)</f>
        <v/>
      </c>
      <c r="L7" s="6" t="n">
        <v>0.22</v>
      </c>
      <c r="M7" s="7">
        <f>K7*(1+L7)</f>
        <v/>
      </c>
      <c r="N7" s="6" t="n">
        <v>0.03</v>
      </c>
      <c r="O7" s="7">
        <f>IFERROR(M7/(1-N7),0)</f>
        <v/>
      </c>
      <c r="P7" s="6" t="n">
        <v>0.05</v>
      </c>
      <c r="Q7" s="7">
        <f>IFERROR(O7/(1-P7),0)</f>
        <v/>
      </c>
      <c r="R7" s="6" t="n">
        <v>0.19</v>
      </c>
      <c r="S7" s="8">
        <f>Q7*(1+R7)</f>
        <v/>
      </c>
      <c r="T7" s="9">
        <f>IFERROR(S7/I7,0)</f>
        <v/>
      </c>
    </row>
    <row r="8">
      <c r="A8" s="10" t="inlineStr">
        <is>
          <t>Whiteboard</t>
        </is>
      </c>
      <c r="B8" s="11" t="inlineStr">
        <is>
          <t>Zubehör</t>
        </is>
      </c>
      <c r="C8" s="5" t="n">
        <v>95</v>
      </c>
      <c r="D8" s="6" t="n">
        <v>0.05</v>
      </c>
      <c r="E8" s="12">
        <f>C8*(1-D8)</f>
        <v/>
      </c>
      <c r="F8" s="6" t="n">
        <v>0.02</v>
      </c>
      <c r="G8" s="12">
        <f>E8*(1-F8)</f>
        <v/>
      </c>
      <c r="H8" s="5" t="n">
        <v>3</v>
      </c>
      <c r="I8" s="13">
        <f>G8+H8</f>
        <v/>
      </c>
      <c r="J8" s="6" t="n">
        <v>0.15</v>
      </c>
      <c r="K8" s="12">
        <f>I8*(1+J8)</f>
        <v/>
      </c>
      <c r="L8" s="6" t="n">
        <v>0.28</v>
      </c>
      <c r="M8" s="12">
        <f>K8*(1+L8)</f>
        <v/>
      </c>
      <c r="N8" s="6" t="n">
        <v>0.02</v>
      </c>
      <c r="O8" s="12">
        <f>IFERROR(M8/(1-N8),0)</f>
        <v/>
      </c>
      <c r="P8" s="6" t="n">
        <v>0.03</v>
      </c>
      <c r="Q8" s="12">
        <f>IFERROR(O8/(1-P8),0)</f>
        <v/>
      </c>
      <c r="R8" s="6" t="n">
        <v>0.19</v>
      </c>
      <c r="S8" s="13">
        <f>Q8*(1+R8)</f>
        <v/>
      </c>
      <c r="T8" s="14">
        <f>IFERROR(S8/I8,0)</f>
        <v/>
      </c>
    </row>
    <row r="9">
      <c r="A9" s="3" t="inlineStr">
        <is>
          <t>Konferenztisch</t>
        </is>
      </c>
      <c r="B9" s="4" t="inlineStr">
        <is>
          <t>Büromöbel</t>
        </is>
      </c>
      <c r="C9" s="5" t="n">
        <v>540</v>
      </c>
      <c r="D9" s="6" t="n">
        <v>0.15</v>
      </c>
      <c r="E9" s="7">
        <f>C9*(1-D9)</f>
        <v/>
      </c>
      <c r="F9" s="6" t="n">
        <v>0.02</v>
      </c>
      <c r="G9" s="7">
        <f>E9*(1-F9)</f>
        <v/>
      </c>
      <c r="H9" s="5" t="n">
        <v>8</v>
      </c>
      <c r="I9" s="8">
        <f>G9+H9</f>
        <v/>
      </c>
      <c r="J9" s="6" t="n">
        <v>0.2</v>
      </c>
      <c r="K9" s="7">
        <f>I9*(1+J9)</f>
        <v/>
      </c>
      <c r="L9" s="6" t="n">
        <v>0.25</v>
      </c>
      <c r="M9" s="7">
        <f>K9*(1+L9)</f>
        <v/>
      </c>
      <c r="N9" s="6" t="n">
        <v>0.02</v>
      </c>
      <c r="O9" s="7">
        <f>IFERROR(M9/(1-N9),0)</f>
        <v/>
      </c>
      <c r="P9" s="6" t="n">
        <v>0.06</v>
      </c>
      <c r="Q9" s="7">
        <f>IFERROR(O9/(1-P9),0)</f>
        <v/>
      </c>
      <c r="R9" s="6" t="n">
        <v>0.19</v>
      </c>
      <c r="S9" s="8">
        <f>Q9*(1+R9)</f>
        <v/>
      </c>
      <c r="T9" s="9">
        <f>IFERROR(S9/I9,0)</f>
        <v/>
      </c>
    </row>
    <row r="10">
      <c r="A10" s="10" t="inlineStr">
        <is>
          <t>Regalsystem</t>
        </is>
      </c>
      <c r="B10" s="11" t="inlineStr">
        <is>
          <t>Büromöbel</t>
        </is>
      </c>
      <c r="C10" s="5" t="n">
        <v>210</v>
      </c>
      <c r="D10" s="6" t="n">
        <v>0.1</v>
      </c>
      <c r="E10" s="12">
        <f>C10*(1-D10)</f>
        <v/>
      </c>
      <c r="F10" s="6" t="n">
        <v>0.02</v>
      </c>
      <c r="G10" s="12">
        <f>E10*(1-F10)</f>
        <v/>
      </c>
      <c r="H10" s="5" t="n">
        <v>5.5</v>
      </c>
      <c r="I10" s="13">
        <f>G10+H10</f>
        <v/>
      </c>
      <c r="J10" s="6" t="n">
        <v>0.18</v>
      </c>
      <c r="K10" s="12">
        <f>I10*(1+J10)</f>
        <v/>
      </c>
      <c r="L10" s="6" t="n">
        <v>0.24</v>
      </c>
      <c r="M10" s="12">
        <f>K10*(1+L10)</f>
        <v/>
      </c>
      <c r="N10" s="6" t="n">
        <v>0.02</v>
      </c>
      <c r="O10" s="12">
        <f>IFERROR(M10/(1-N10),0)</f>
        <v/>
      </c>
      <c r="P10" s="6" t="n">
        <v>0.05</v>
      </c>
      <c r="Q10" s="12">
        <f>IFERROR(O10/(1-P10),0)</f>
        <v/>
      </c>
      <c r="R10" s="6" t="n">
        <v>0.19</v>
      </c>
      <c r="S10" s="13">
        <f>Q10*(1+R10)</f>
        <v/>
      </c>
      <c r="T10" s="14">
        <f>IFERROR(S10/I10,0)</f>
        <v/>
      </c>
    </row>
    <row r="11">
      <c r="A11" s="3" t="inlineStr">
        <is>
          <t>Schreibtischlampe</t>
        </is>
      </c>
      <c r="B11" s="4" t="inlineStr">
        <is>
          <t>Zubehör</t>
        </is>
      </c>
      <c r="C11" s="5" t="n">
        <v>45</v>
      </c>
      <c r="D11" s="6" t="n">
        <v>0.05</v>
      </c>
      <c r="E11" s="7">
        <f>C11*(1-D11)</f>
        <v/>
      </c>
      <c r="F11" s="6" t="n">
        <v>0.02</v>
      </c>
      <c r="G11" s="7">
        <f>E11*(1-F11)</f>
        <v/>
      </c>
      <c r="H11" s="5" t="n">
        <v>2</v>
      </c>
      <c r="I11" s="8">
        <f>G11+H11</f>
        <v/>
      </c>
      <c r="J11" s="6" t="n">
        <v>0.2</v>
      </c>
      <c r="K11" s="7">
        <f>I11*(1+J11)</f>
        <v/>
      </c>
      <c r="L11" s="6" t="n">
        <v>0.3</v>
      </c>
      <c r="M11" s="7">
        <f>K11*(1+L11)</f>
        <v/>
      </c>
      <c r="N11" s="6" t="n">
        <v>0.02</v>
      </c>
      <c r="O11" s="7">
        <f>IFERROR(M11/(1-N11),0)</f>
        <v/>
      </c>
      <c r="P11" s="6" t="n">
        <v>0.03</v>
      </c>
      <c r="Q11" s="7">
        <f>IFERROR(O11/(1-P11),0)</f>
        <v/>
      </c>
      <c r="R11" s="6" t="n">
        <v>0.19</v>
      </c>
      <c r="S11" s="8">
        <f>Q11*(1+R11)</f>
        <v/>
      </c>
      <c r="T11" s="9">
        <f>IFERROR(S11/I11,0)</f>
        <v/>
      </c>
    </row>
    <row r="12">
      <c r="A12" s="10" t="inlineStr">
        <is>
          <t>Drucker</t>
        </is>
      </c>
      <c r="B12" s="11" t="inlineStr">
        <is>
          <t>Technik</t>
        </is>
      </c>
      <c r="C12" s="5" t="n">
        <v>380</v>
      </c>
      <c r="D12" s="6" t="n">
        <v>0.08</v>
      </c>
      <c r="E12" s="12">
        <f>C12*(1-D12)</f>
        <v/>
      </c>
      <c r="F12" s="6" t="n">
        <v>0.02</v>
      </c>
      <c r="G12" s="12">
        <f>E12*(1-F12)</f>
        <v/>
      </c>
      <c r="H12" s="5" t="n">
        <v>6</v>
      </c>
      <c r="I12" s="13">
        <f>G12+H12</f>
        <v/>
      </c>
      <c r="J12" s="6" t="n">
        <v>0.15</v>
      </c>
      <c r="K12" s="12">
        <f>I12*(1+J12)</f>
        <v/>
      </c>
      <c r="L12" s="6" t="n">
        <v>0.2</v>
      </c>
      <c r="M12" s="12">
        <f>K12*(1+L12)</f>
        <v/>
      </c>
      <c r="N12" s="6" t="n">
        <v>0.02</v>
      </c>
      <c r="O12" s="12">
        <f>IFERROR(M12/(1-N12),0)</f>
        <v/>
      </c>
      <c r="P12" s="6" t="n">
        <v>0.04</v>
      </c>
      <c r="Q12" s="12">
        <f>IFERROR(O12/(1-P12),0)</f>
        <v/>
      </c>
      <c r="R12" s="6" t="n">
        <v>0.19</v>
      </c>
      <c r="S12" s="13">
        <f>Q12*(1+R12)</f>
        <v/>
      </c>
      <c r="T12" s="14">
        <f>IFERROR(S12/I12,0)</f>
        <v/>
      </c>
    </row>
    <row r="13">
      <c r="A13" s="3" t="inlineStr">
        <is>
          <t>Monitor</t>
        </is>
      </c>
      <c r="B13" s="4" t="inlineStr">
        <is>
          <t>Technik</t>
        </is>
      </c>
      <c r="C13" s="5" t="n">
        <v>260</v>
      </c>
      <c r="D13" s="6" t="n">
        <v>0.07000000000000001</v>
      </c>
      <c r="E13" s="7">
        <f>C13*(1-D13)</f>
        <v/>
      </c>
      <c r="F13" s="6" t="n">
        <v>0.02</v>
      </c>
      <c r="G13" s="7">
        <f>E13*(1-F13)</f>
        <v/>
      </c>
      <c r="H13" s="5" t="n">
        <v>4.5</v>
      </c>
      <c r="I13" s="8">
        <f>G13+H13</f>
        <v/>
      </c>
      <c r="J13" s="6" t="n">
        <v>0.15</v>
      </c>
      <c r="K13" s="7">
        <f>I13*(1+J13)</f>
        <v/>
      </c>
      <c r="L13" s="6" t="n">
        <v>0.22</v>
      </c>
      <c r="M13" s="7">
        <f>K13*(1+L13)</f>
        <v/>
      </c>
      <c r="N13" s="6" t="n">
        <v>0.02</v>
      </c>
      <c r="O13" s="7">
        <f>IFERROR(M13/(1-N13),0)</f>
        <v/>
      </c>
      <c r="P13" s="6" t="n">
        <v>0.04</v>
      </c>
      <c r="Q13" s="7">
        <f>IFERROR(O13/(1-P13),0)</f>
        <v/>
      </c>
      <c r="R13" s="6" t="n">
        <v>0.19</v>
      </c>
      <c r="S13" s="8">
        <f>Q13*(1+R13)</f>
        <v/>
      </c>
      <c r="T13" s="9">
        <f>IFERROR(S13/I13,0)</f>
        <v/>
      </c>
    </row>
    <row r="14">
      <c r="A14" s="10" t="inlineStr">
        <is>
          <t>Tastatur</t>
        </is>
      </c>
      <c r="B14" s="11" t="inlineStr">
        <is>
          <t>Zubehör</t>
        </is>
      </c>
      <c r="C14" s="5" t="n">
        <v>35</v>
      </c>
      <c r="D14" s="6" t="n">
        <v>0.05</v>
      </c>
      <c r="E14" s="12">
        <f>C14*(1-D14)</f>
        <v/>
      </c>
      <c r="F14" s="6" t="n">
        <v>0.02</v>
      </c>
      <c r="G14" s="12">
        <f>E14*(1-F14)</f>
        <v/>
      </c>
      <c r="H14" s="5" t="n">
        <v>1.5</v>
      </c>
      <c r="I14" s="13">
        <f>G14+H14</f>
        <v/>
      </c>
      <c r="J14" s="6" t="n">
        <v>0.2</v>
      </c>
      <c r="K14" s="12">
        <f>I14*(1+J14)</f>
        <v/>
      </c>
      <c r="L14" s="6" t="n">
        <v>0.28</v>
      </c>
      <c r="M14" s="12">
        <f>K14*(1+L14)</f>
        <v/>
      </c>
      <c r="N14" s="6" t="n">
        <v>0.02</v>
      </c>
      <c r="O14" s="12">
        <f>IFERROR(M14/(1-N14),0)</f>
        <v/>
      </c>
      <c r="P14" s="6" t="n">
        <v>0.03</v>
      </c>
      <c r="Q14" s="12">
        <f>IFERROR(O14/(1-P14),0)</f>
        <v/>
      </c>
      <c r="R14" s="6" t="n">
        <v>0.19</v>
      </c>
      <c r="S14" s="13">
        <f>Q14*(1+R14)</f>
        <v/>
      </c>
      <c r="T14" s="14">
        <f>IFERROR(S14/I14,0)</f>
        <v/>
      </c>
    </row>
    <row r="15">
      <c r="A15" s="15" t="inlineStr">
        <is>
          <t>Summe / Durchschnitt</t>
        </is>
      </c>
      <c r="B15" s="16" t="n"/>
      <c r="C15" s="17" t="n"/>
      <c r="D15" s="17" t="n"/>
      <c r="E15" s="17" t="n"/>
      <c r="F15" s="17" t="n"/>
      <c r="G15" s="17" t="n"/>
      <c r="H15" s="17" t="n"/>
      <c r="I15" s="18">
        <f>SUM(I5:I14)</f>
        <v/>
      </c>
      <c r="J15" s="17" t="n"/>
      <c r="K15" s="17" t="n"/>
      <c r="L15" s="17" t="n"/>
      <c r="M15" s="18">
        <f>SUM(M5:M14)</f>
        <v/>
      </c>
      <c r="N15" s="17" t="n"/>
      <c r="O15" s="17" t="n"/>
      <c r="P15" s="17" t="n"/>
      <c r="Q15" s="18">
        <f>SUM(Q5:Q14)</f>
        <v/>
      </c>
      <c r="R15" s="17" t="n"/>
      <c r="S15" s="18">
        <f>SUM(S5:S14)</f>
        <v/>
      </c>
      <c r="T15" s="19">
        <f>AVERAGE(T5:T14)</f>
        <v/>
      </c>
    </row>
  </sheetData>
  <mergeCells count="2">
    <mergeCell ref="A1:T1"/>
    <mergeCell ref="A15:B15"/>
  </mergeCells>
  <conditionalFormatting sqref="T5:T14">
    <cfRule type="expression" priority="1" dxfId="0" stopIfTrue="1">
      <formula>T5&lt;1.8</formula>
    </cfRule>
    <cfRule type="expression" priority="2" dxfId="1" stopIfTrue="1">
      <formula>T5&gt;=2.2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8" customWidth="1" min="4" max="4"/>
    <col width="4" customWidth="1" min="5" max="5"/>
    <col width="16" customWidth="1" min="6" max="6"/>
    <col width="16" customWidth="1" min="7" max="7"/>
    <col width="16" customWidth="1" min="8" max="8"/>
  </cols>
  <sheetData>
    <row r="1" ht="26" customHeight="1">
      <c r="A1" s="1" t="inlineStr">
        <is>
          <t>Dashboard – Kalkulationsübersicht 2026</t>
        </is>
      </c>
    </row>
    <row r="3">
      <c r="A3" s="20" t="inlineStr">
        <is>
          <t>Gesamter Einstandspreis (€)</t>
        </is>
      </c>
      <c r="B3" s="21" t="n"/>
      <c r="C3" s="22" t="n"/>
      <c r="D3" s="23">
        <f>'Kalkulation'!I15</f>
        <v/>
      </c>
    </row>
    <row r="4">
      <c r="A4" s="20" t="inlineStr">
        <is>
          <t>Gesamter Bruttoverkaufspreis (€)</t>
        </is>
      </c>
      <c r="B4" s="21" t="n"/>
      <c r="C4" s="22" t="n"/>
      <c r="D4" s="23">
        <f>'Kalkulation'!S15</f>
        <v/>
      </c>
    </row>
    <row r="5">
      <c r="A5" s="20" t="inlineStr">
        <is>
          <t>Durchschnittlicher Kalkulationsfaktor</t>
        </is>
      </c>
      <c r="B5" s="21" t="n"/>
      <c r="C5" s="22" t="n"/>
      <c r="D5" s="24">
        <f>'Kalkulation'!T15</f>
        <v/>
      </c>
    </row>
    <row r="6">
      <c r="A6" s="20" t="inlineStr">
        <is>
          <t>Durchschnittliche Handelsspanne (%)</t>
        </is>
      </c>
      <c r="B6" s="21" t="n"/>
      <c r="C6" s="22" t="n"/>
      <c r="D6" s="25">
        <f>IFERROR(('Kalkulation'!S15-'Kalkulation'!I15)/'Kalkulation'!S15,0)</f>
        <v/>
      </c>
    </row>
    <row r="7">
      <c r="A7" s="20" t="inlineStr">
        <is>
          <t>Anzahl Artikel</t>
        </is>
      </c>
      <c r="B7" s="21" t="n"/>
      <c r="C7" s="22" t="n"/>
      <c r="D7" s="26">
        <f>COUNTA('Kalkulation'!A5:A14)</f>
        <v/>
      </c>
    </row>
    <row r="10">
      <c r="A10" s="27" t="inlineStr">
        <is>
          <t>Artikel</t>
        </is>
      </c>
      <c r="B10" s="27" t="inlineStr">
        <is>
          <t>Einstandspreis €</t>
        </is>
      </c>
      <c r="C10" s="27" t="inlineStr">
        <is>
          <t>Bruttoverkaufspreis €</t>
        </is>
      </c>
      <c r="D10" s="27" t="inlineStr">
        <is>
          <t>Kalkulationsfaktor</t>
        </is>
      </c>
    </row>
    <row r="11">
      <c r="A11" s="4">
        <f>'Kalkulation'!A5</f>
        <v/>
      </c>
      <c r="B11" s="28">
        <f>'Kalkulation'!I5</f>
        <v/>
      </c>
      <c r="C11" s="28">
        <f>'Kalkulation'!S5</f>
        <v/>
      </c>
      <c r="D11" s="29">
        <f>'Kalkulation'!T5</f>
        <v/>
      </c>
    </row>
    <row r="12">
      <c r="A12" s="11">
        <f>'Kalkulation'!A6</f>
        <v/>
      </c>
      <c r="B12" s="30">
        <f>'Kalkulation'!I6</f>
        <v/>
      </c>
      <c r="C12" s="30">
        <f>'Kalkulation'!S6</f>
        <v/>
      </c>
      <c r="D12" s="31">
        <f>'Kalkulation'!T6</f>
        <v/>
      </c>
    </row>
    <row r="13">
      <c r="A13" s="4">
        <f>'Kalkulation'!A7</f>
        <v/>
      </c>
      <c r="B13" s="28">
        <f>'Kalkulation'!I7</f>
        <v/>
      </c>
      <c r="C13" s="28">
        <f>'Kalkulation'!S7</f>
        <v/>
      </c>
      <c r="D13" s="29">
        <f>'Kalkulation'!T7</f>
        <v/>
      </c>
    </row>
    <row r="14">
      <c r="A14" s="11">
        <f>'Kalkulation'!A8</f>
        <v/>
      </c>
      <c r="B14" s="30">
        <f>'Kalkulation'!I8</f>
        <v/>
      </c>
      <c r="C14" s="30">
        <f>'Kalkulation'!S8</f>
        <v/>
      </c>
      <c r="D14" s="31">
        <f>'Kalkulation'!T8</f>
        <v/>
      </c>
    </row>
    <row r="15">
      <c r="A15" s="4">
        <f>'Kalkulation'!A9</f>
        <v/>
      </c>
      <c r="B15" s="28">
        <f>'Kalkulation'!I9</f>
        <v/>
      </c>
      <c r="C15" s="28">
        <f>'Kalkulation'!S9</f>
        <v/>
      </c>
      <c r="D15" s="29">
        <f>'Kalkulation'!T9</f>
        <v/>
      </c>
    </row>
    <row r="16">
      <c r="A16" s="11">
        <f>'Kalkulation'!A10</f>
        <v/>
      </c>
      <c r="B16" s="30">
        <f>'Kalkulation'!I10</f>
        <v/>
      </c>
      <c r="C16" s="30">
        <f>'Kalkulation'!S10</f>
        <v/>
      </c>
      <c r="D16" s="31">
        <f>'Kalkulation'!T10</f>
        <v/>
      </c>
    </row>
    <row r="17">
      <c r="A17" s="4">
        <f>'Kalkulation'!A11</f>
        <v/>
      </c>
      <c r="B17" s="28">
        <f>'Kalkulation'!I11</f>
        <v/>
      </c>
      <c r="C17" s="28">
        <f>'Kalkulation'!S11</f>
        <v/>
      </c>
      <c r="D17" s="29">
        <f>'Kalkulation'!T11</f>
        <v/>
      </c>
    </row>
    <row r="18">
      <c r="A18" s="11">
        <f>'Kalkulation'!A12</f>
        <v/>
      </c>
      <c r="B18" s="30">
        <f>'Kalkulation'!I12</f>
        <v/>
      </c>
      <c r="C18" s="30">
        <f>'Kalkulation'!S12</f>
        <v/>
      </c>
      <c r="D18" s="31">
        <f>'Kalkulation'!T12</f>
        <v/>
      </c>
    </row>
    <row r="19">
      <c r="A19" s="4">
        <f>'Kalkulation'!A13</f>
        <v/>
      </c>
      <c r="B19" s="28">
        <f>'Kalkulation'!I13</f>
        <v/>
      </c>
      <c r="C19" s="28">
        <f>'Kalkulation'!S13</f>
        <v/>
      </c>
      <c r="D19" s="29">
        <f>'Kalkulation'!T13</f>
        <v/>
      </c>
    </row>
    <row r="20">
      <c r="A20" s="11">
        <f>'Kalkulation'!A14</f>
        <v/>
      </c>
      <c r="B20" s="30">
        <f>'Kalkulation'!I14</f>
        <v/>
      </c>
      <c r="C20" s="30">
        <f>'Kalkulation'!S14</f>
        <v/>
      </c>
      <c r="D20" s="31">
        <f>'Kalkulation'!T14</f>
        <v/>
      </c>
    </row>
  </sheetData>
  <mergeCells count="6">
    <mergeCell ref="A1:H1"/>
    <mergeCell ref="A3:C3"/>
    <mergeCell ref="A4:C4"/>
    <mergeCell ref="A5:C5"/>
    <mergeCell ref="A6:C6"/>
    <mergeCell ref="A7:C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" t="inlineStr">
        <is>
          <t>Hinweise zur Vorwärtskalkulation</t>
        </is>
      </c>
    </row>
    <row r="3">
      <c r="A3" s="32" t="inlineStr">
        <is>
          <t>Blatt</t>
        </is>
      </c>
      <c r="B3" s="32" t="inlineStr">
        <is>
          <t>Erläuterung</t>
        </is>
      </c>
    </row>
    <row r="4" ht="32" customHeight="1">
      <c r="A4" s="33" t="inlineStr">
        <is>
          <t>Kalkulation</t>
        </is>
      </c>
      <c r="B4" s="34" t="inlineStr">
        <is>
          <t>Enthält die vollständige Vorwärtskalkulation je Artikel: vom Einkaufspreis (Liste) über Zieleinkaufspreis, Bareinkaufspreis, Einstandspreis, Selbstkostenpreis, Barverkaufspreis, Zielverkaufspreis bis zum Nettoverkaufspreis und Bruttoverkaufspreis inkl. MwSt.</t>
        </is>
      </c>
    </row>
    <row r="5" ht="32" customHeight="1">
      <c r="A5" s="35" t="inlineStr">
        <is>
          <t>Spalten C, D, F, H, J, L, N, P, R</t>
        </is>
      </c>
      <c r="B5" s="36" t="inlineStr">
        <is>
          <t>Gelb hinterlegte Eingabefelder – hier können Werte pro Artikel angepasst werden (Preise, Rabatt-, Skonto- und Zuschlagssätze).</t>
        </is>
      </c>
    </row>
    <row r="6" ht="32" customHeight="1">
      <c r="A6" s="33" t="inlineStr">
        <is>
          <t>Zieleinkaufspreis</t>
        </is>
      </c>
      <c r="B6" s="34" t="inlineStr">
        <is>
          <t>Einkaufspreis Liste abzüglich Lieferantenrabatt: =C*(1-D)</t>
        </is>
      </c>
    </row>
    <row r="7" ht="32" customHeight="1">
      <c r="A7" s="35" t="inlineStr">
        <is>
          <t>Bareinkaufspreis</t>
        </is>
      </c>
      <c r="B7" s="36" t="inlineStr">
        <is>
          <t>Zieleinkaufspreis abzüglich Lieferantenskonto: =E*(1-F)</t>
        </is>
      </c>
    </row>
    <row r="8" ht="32" customHeight="1">
      <c r="A8" s="33" t="inlineStr">
        <is>
          <t>Einstandspreis</t>
        </is>
      </c>
      <c r="B8" s="34" t="inlineStr">
        <is>
          <t>Bareinkaufspreis zuzüglich Bezugskosten (Fracht, Verpackung, Versicherung): =G+H</t>
        </is>
      </c>
    </row>
    <row r="9" ht="32" customHeight="1">
      <c r="A9" s="35" t="inlineStr">
        <is>
          <t>Selbstkostenpreis</t>
        </is>
      </c>
      <c r="B9" s="36" t="inlineStr">
        <is>
          <t>Einstandspreis zuzüglich Handlungskostenzuschlag (Verwaltung, Vertrieb): =I*(1+J)</t>
        </is>
      </c>
    </row>
    <row r="10" ht="32" customHeight="1">
      <c r="A10" s="33" t="inlineStr">
        <is>
          <t>Barverkaufspreis</t>
        </is>
      </c>
      <c r="B10" s="34" t="inlineStr">
        <is>
          <t>Selbstkostenpreis zuzüglich Gewinnzuschlag: =K*(1+L)</t>
        </is>
      </c>
    </row>
    <row r="11" ht="32" customHeight="1">
      <c r="A11" s="35" t="inlineStr">
        <is>
          <t>Zielverkaufspreis</t>
        </is>
      </c>
      <c r="B11" s="36" t="inlineStr">
        <is>
          <t>Barverkaufspreis hochgerechnet um Kundenskonto: =M/(1-N)</t>
        </is>
      </c>
    </row>
    <row r="12" ht="32" customHeight="1">
      <c r="A12" s="33" t="inlineStr">
        <is>
          <t>Nettoverkaufspreis</t>
        </is>
      </c>
      <c r="B12" s="34" t="inlineStr">
        <is>
          <t>Zielverkaufspreis hochgerechnet um Kundenrabatt: =O/(1-P)</t>
        </is>
      </c>
    </row>
    <row r="13" ht="32" customHeight="1">
      <c r="A13" s="35" t="inlineStr">
        <is>
          <t>Bruttoverkaufspreis</t>
        </is>
      </c>
      <c r="B13" s="36" t="inlineStr">
        <is>
          <t>Nettoverkaufspreis zuzüglich Mehrwertsteuer: =Q*(1+R)</t>
        </is>
      </c>
    </row>
    <row r="14" ht="32" customHeight="1">
      <c r="A14" s="33" t="inlineStr">
        <is>
          <t>Kalkulationsfaktor</t>
        </is>
      </c>
      <c r="B14" s="34" t="inlineStr">
        <is>
          <t>Verhältnis Bruttoverkaufspreis zu Einstandspreis: =S/I. Werte unter 1,8 werden rot, ab 2,2 grün hervorgehoben.</t>
        </is>
      </c>
    </row>
    <row r="15" ht="32" customHeight="1">
      <c r="A15" s="35" t="inlineStr">
        <is>
          <t>Dashboard</t>
        </is>
      </c>
      <c r="B15" s="36" t="inlineStr">
        <is>
          <t>Zeigt zentrale Kennzahlen (Summen, Durchschnitte) sowie ein Balkendiagramm (Einstandspreis vs. Bruttoverkaufspreis) und ein Kreisdiagramm zur Umsatzverteilung je Artikel.</t>
        </is>
      </c>
    </row>
    <row r="16" ht="32" customHeight="1">
      <c r="A16" s="33" t="inlineStr">
        <is>
          <t>Allgemein</t>
        </is>
      </c>
      <c r="B16" s="34" t="inlineStr">
        <is>
          <t>Alle Prozentsätze werden als Dezimalwerte gespeichert (z. B. 10% = 0,10). Divisionen sind mit IFERROR gegen Fehler (z. B. #DIV/0!) abgesichert.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2026-07-15T06:19:18Z</dcterms:created>
  <dcterms:modified xmlns:dcterms="http://purl.org/dc/terms/" xmlns:xsi="http://www.w3.org/2001/XMLSchema-instance" xsi:type="dcterms:W3CDTF">2026-07-15T06:19:18Z</dcterms:modified>
</cp:coreProperties>
</file>