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ahlprotokoll" sheetId="1" state="visible" r:id="rId1"/>
    <sheet xmlns:r="http://schemas.openxmlformats.org/officeDocument/2006/relationships" name="Tagesabschluss" sheetId="2" state="visible" r:id="rId2"/>
    <sheet xmlns:r="http://schemas.openxmlformats.org/officeDocument/2006/relationships" name="Auswahllisten_Anleitung" sheetId="3" state="visible" r:id="rId3"/>
  </sheets>
  <definedNames>
    <definedName name="_xlnm._FilterDatabase" localSheetId="0" hidden="1">'Zahlprotokoll'!$A$1:$T$101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#.##0,00 &quot;€&quot;"/>
    <numFmt numFmtId="166" formatCode="DD.MM.YYYY"/>
    <numFmt numFmtId="167" formatCode="HH:MM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2E3A47"/>
      <sz val="10"/>
    </font>
  </fonts>
  <fills count="9">
    <fill>
      <patternFill/>
    </fill>
    <fill>
      <patternFill patternType="gray125"/>
    </fill>
    <fill>
      <patternFill patternType="solid">
        <fgColor rgb="002E3A47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EAF4F4"/>
      </patternFill>
    </fill>
    <fill>
      <patternFill patternType="solid">
        <fgColor rgb="00FFFFFF"/>
      </patternFill>
    </fill>
    <fill>
      <patternFill patternType="solid">
        <fgColor rgb="00D4A017"/>
      </patternFill>
    </fill>
    <fill>
      <patternFill patternType="solid">
        <fgColor rgb="00C8102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right" vertical="center"/>
    </xf>
    <xf numFmtId="9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1" fillId="8" borderId="1" pivotButton="0" quotePrefix="0" xfId="0"/>
    <xf numFmtId="0" fontId="4" fillId="7" borderId="1" applyAlignment="1" pivotButton="0" quotePrefix="0" xfId="0">
      <alignment horizontal="left" vertical="center"/>
    </xf>
    <xf numFmtId="166" fontId="0" fillId="4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right" vertical="center"/>
    </xf>
    <xf numFmtId="165" fontId="0" fillId="0" borderId="0" pivotButton="0" quotePrefix="0" xfId="0"/>
    <xf numFmtId="0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right" vertical="center"/>
    </xf>
    <xf numFmtId="9" fontId="2" fillId="3" borderId="1" applyAlignment="1" pivotButton="0" quotePrefix="0" xfId="0">
      <alignment horizontal="center" vertical="center"/>
    </xf>
    <xf numFmtId="9" fontId="2" fillId="6" borderId="1" applyAlignment="1" pivotButton="0" quotePrefix="0" xfId="0">
      <alignment horizontal="center" vertical="center"/>
    </xf>
    <xf numFmtId="0" fontId="1" fillId="8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Einnahmen und Ausgaben nach Zahlungsart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'Tagesabschluss'!B22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'Tagesabschluss'!$A$23:$A$25</f>
            </numRef>
          </cat>
          <val>
            <numRef>
              <f>'Tagesabschluss'!$B$23:$B$25</f>
            </numRef>
          </val>
        </ser>
        <ser>
          <idx val="1"/>
          <order val="1"/>
          <tx>
            <strRef>
              <f>'Tagesabschluss'!C22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'Tagesabschluss'!$A$23:$A$25</f>
            </numRef>
          </cat>
          <val>
            <numRef>
              <f>'Tagesabschluss'!$C$23:$C$25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Zahlungsart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Betrag in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Entwicklung des Kassenbestands</a:t>
            </a:r>
          </a:p>
        </rich>
      </tx>
    </title>
    <plotArea>
      <lineChart>
        <grouping val="standard"/>
        <ser>
          <idx val="0"/>
          <order val="0"/>
          <tx>
            <strRef>
              <f>'Zahlprotokoll'!Q1</f>
            </strRef>
          </tx>
          <spPr>
            <a:ln xmlns:a="http://schemas.openxmlformats.org/drawingml/2006/main" w="24000">
              <a:solidFill>
                <a:srgbClr val="16A3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'Zahlprotokoll'!$B$2:$B$101</f>
            </numRef>
          </cat>
          <val>
            <numRef>
              <f>'Zahlprotokoll'!$Q$2:$Q$101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Buchungsdatum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Kassenbestand in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4</col>
      <colOff>0</colOff>
      <row>5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21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E3A47"/>
    <outlinePr summaryBelow="1" summaryRight="1"/>
    <pageSetUpPr/>
  </sheetPr>
  <dimension ref="A1:T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0" customWidth="1" min="3" max="3"/>
    <col width="16" customWidth="1" min="4" max="4"/>
    <col width="28" customWidth="1" min="5" max="5"/>
    <col width="22" customWidth="1" min="6" max="6"/>
    <col width="15" customWidth="1" min="7" max="7"/>
    <col width="15" customWidth="1" min="8" max="8"/>
    <col width="15" customWidth="1" min="9" max="9"/>
    <col width="11" customWidth="1" min="10" max="10"/>
    <col width="15" customWidth="1" min="11" max="11"/>
    <col width="16" customWidth="1" min="12" max="12"/>
    <col width="15" customWidth="1" min="13" max="13"/>
    <col width="16" customWidth="1" min="14" max="14"/>
    <col width="15" customWidth="1" min="15" max="15"/>
    <col width="23" customWidth="1" min="16" max="16"/>
    <col width="24" customWidth="1" min="17" max="17"/>
    <col width="18" customWidth="1" min="18" max="18"/>
    <col width="28" customWidth="1" min="19" max="19"/>
    <col width="17" customWidth="1" min="20" max="20"/>
  </cols>
  <sheetData>
    <row r="1" ht="30" customHeight="1">
      <c r="A1" s="1" t="inlineStr">
        <is>
          <t>Beleg-Nr.</t>
        </is>
      </c>
      <c r="B1" s="1" t="inlineStr">
        <is>
          <t>Datum</t>
        </is>
      </c>
      <c r="C1" s="1" t="inlineStr">
        <is>
          <t>Uhrzeit</t>
        </is>
      </c>
      <c r="D1" s="1" t="inlineStr">
        <is>
          <t>Vorgang</t>
        </is>
      </c>
      <c r="E1" s="1" t="inlineStr">
        <is>
          <t>Beschreibung</t>
        </is>
      </c>
      <c r="F1" s="1" t="inlineStr">
        <is>
          <t>Kunde/Lieferant</t>
        </is>
      </c>
      <c r="G1" s="1" t="inlineStr">
        <is>
          <t>Ort</t>
        </is>
      </c>
      <c r="H1" s="1" t="inlineStr">
        <is>
          <t>Zahlungsart</t>
        </is>
      </c>
      <c r="I1" s="1" t="inlineStr">
        <is>
          <t>Einnahme netto</t>
        </is>
      </c>
      <c r="J1" s="1" t="inlineStr">
        <is>
          <t>USt.-Satz</t>
        </is>
      </c>
      <c r="K1" s="1" t="inlineStr">
        <is>
          <t>Umsatzsteuer</t>
        </is>
      </c>
      <c r="L1" s="1" t="inlineStr">
        <is>
          <t>Einnahme brutto</t>
        </is>
      </c>
      <c r="M1" s="1" t="inlineStr">
        <is>
          <t>Ausgabe netto</t>
        </is>
      </c>
      <c r="N1" s="1" t="inlineStr">
        <is>
          <t>Ausgabe brutto</t>
        </is>
      </c>
      <c r="O1" s="1" t="inlineStr">
        <is>
          <t>Barbewegung</t>
        </is>
      </c>
      <c r="P1" s="1" t="inlineStr">
        <is>
          <t>Kassenbestand vor Buchung</t>
        </is>
      </c>
      <c r="Q1" s="1" t="inlineStr">
        <is>
          <t>Kassenbestand nach Buchung</t>
        </is>
      </c>
      <c r="R1" s="1" t="inlineStr">
        <is>
          <t>Beleg vorhanden?</t>
        </is>
      </c>
      <c r="S1" s="1" t="inlineStr">
        <is>
          <t>Bemerkung</t>
        </is>
      </c>
      <c r="T1" s="1" t="inlineStr">
        <is>
          <t>Belegprüfung</t>
        </is>
      </c>
    </row>
    <row r="2">
      <c r="A2" s="2" t="inlineStr">
        <is>
          <t>K-2026-001</t>
        </is>
      </c>
      <c r="B2" s="3" t="n">
        <v>46024</v>
      </c>
      <c r="C2" s="4" t="n">
        <v>0.3854166666666667</v>
      </c>
      <c r="D2" s="2" t="inlineStr">
        <is>
          <t>Verkauf</t>
        </is>
      </c>
      <c r="E2" s="5" t="inlineStr">
        <is>
          <t>Barverkauf Fachbuch</t>
        </is>
      </c>
      <c r="F2" s="5" t="inlineStr">
        <is>
          <t>Anna Schneider</t>
        </is>
      </c>
      <c r="G2" s="2" t="inlineStr">
        <is>
          <t>Berlin</t>
        </is>
      </c>
      <c r="H2" s="2" t="inlineStr">
        <is>
          <t>Bar</t>
        </is>
      </c>
      <c r="I2" s="6" t="n">
        <v>150</v>
      </c>
      <c r="J2" s="7" t="n">
        <v>0.19</v>
      </c>
      <c r="K2" s="8">
        <f>IF(COUNTA('Zahlprotokoll'!$A2:$J2,'Zahlprotokoll'!$M2,'Zahlprotokoll'!$R2,'Zahlprotokoll'!$S2)=0,"",IFERROR('Zahlprotokoll'!$I2*'Zahlprotokoll'!$J2,0))</f>
        <v/>
      </c>
      <c r="L2" s="8">
        <f>IF('Zahlprotokoll'!$A2="","",IFERROR('Zahlprotokoll'!$I2+'Zahlprotokoll'!$K2,0))</f>
        <v/>
      </c>
      <c r="M2" s="6" t="n"/>
      <c r="N2" s="8">
        <f>IF('Zahlprotokoll'!$A2="","",IFERROR('Zahlprotokoll'!$M2*1.19,0))</f>
        <v/>
      </c>
      <c r="O2" s="8">
        <f>IF('Zahlprotokoll'!$A2="","",IF('Zahlprotokoll'!$H2="Bar",'Zahlprotokoll'!$L2-'Zahlprotokoll'!$N2,0))</f>
        <v/>
      </c>
      <c r="P2" s="8">
        <f>IF('Zahlprotokoll'!$A2="","",0)</f>
        <v/>
      </c>
      <c r="Q2" s="8">
        <f>IF('Zahlprotokoll'!$A2="","",IFERROR('Zahlprotokoll'!$P2+'Zahlprotokoll'!$O2,0))</f>
        <v/>
      </c>
      <c r="R2" s="2" t="inlineStr">
        <is>
          <t>Ja</t>
        </is>
      </c>
      <c r="S2" s="5" t="inlineStr">
        <is>
          <t>Tagesgeschäft</t>
        </is>
      </c>
      <c r="T2" s="9">
        <f>IF('Zahlprotokoll'!$A2="","",IF('Zahlprotokoll'!$R2="Ja","OK","Beleg fehlt"))</f>
        <v/>
      </c>
    </row>
    <row r="3">
      <c r="A3" s="2" t="inlineStr">
        <is>
          <t>K-2026-002</t>
        </is>
      </c>
      <c r="B3" s="3" t="n">
        <v>46027</v>
      </c>
      <c r="C3" s="4" t="n">
        <v>0.4791666666666667</v>
      </c>
      <c r="D3" s="2" t="inlineStr">
        <is>
          <t>Dienstleistung</t>
        </is>
      </c>
      <c r="E3" s="5" t="inlineStr">
        <is>
          <t>Beratungsleistung</t>
        </is>
      </c>
      <c r="F3" s="5" t="inlineStr">
        <is>
          <t>Lukas Weber</t>
        </is>
      </c>
      <c r="G3" s="2" t="inlineStr">
        <is>
          <t>München</t>
        </is>
      </c>
      <c r="H3" s="2" t="inlineStr">
        <is>
          <t>EC-Karte</t>
        </is>
      </c>
      <c r="I3" s="6" t="n">
        <v>890</v>
      </c>
      <c r="J3" s="7" t="n">
        <v>0.19</v>
      </c>
      <c r="K3" s="8">
        <f>IF(COUNTA('Zahlprotokoll'!$A3:$J3,'Zahlprotokoll'!$M3,'Zahlprotokoll'!$R3,'Zahlprotokoll'!$S3)=0,"",IFERROR('Zahlprotokoll'!$I3*'Zahlprotokoll'!$J3,0))</f>
        <v/>
      </c>
      <c r="L3" s="8">
        <f>IF('Zahlprotokoll'!$A3="","",IFERROR('Zahlprotokoll'!$I3+'Zahlprotokoll'!$K3,0))</f>
        <v/>
      </c>
      <c r="M3" s="6" t="n"/>
      <c r="N3" s="8">
        <f>IF('Zahlprotokoll'!$A3="","",IFERROR('Zahlprotokoll'!$M3*1.19,0))</f>
        <v/>
      </c>
      <c r="O3" s="8">
        <f>IF('Zahlprotokoll'!$A3="","",IF('Zahlprotokoll'!$H3="Bar",'Zahlprotokoll'!$L3-'Zahlprotokoll'!$N3,0))</f>
        <v/>
      </c>
      <c r="P3" s="8">
        <f>IF('Zahlprotokoll'!$A3="","",'Zahlprotokoll'!$Q2)</f>
        <v/>
      </c>
      <c r="Q3" s="8">
        <f>IF('Zahlprotokoll'!$A3="","",IFERROR('Zahlprotokoll'!$P3+'Zahlprotokoll'!$O3,0))</f>
        <v/>
      </c>
      <c r="R3" s="2" t="inlineStr">
        <is>
          <t>Ja</t>
        </is>
      </c>
      <c r="S3" s="5" t="inlineStr">
        <is>
          <t>Kartenzahlung geprüft</t>
        </is>
      </c>
      <c r="T3" s="9">
        <f>IF('Zahlprotokoll'!$A3="","",IF('Zahlprotokoll'!$R3="Ja","OK","Beleg fehlt"))</f>
        <v/>
      </c>
    </row>
    <row r="4">
      <c r="A4" s="2" t="inlineStr">
        <is>
          <t>K-2026-003</t>
        </is>
      </c>
      <c r="B4" s="3" t="n">
        <v>46029</v>
      </c>
      <c r="C4" s="4" t="n">
        <v>0.5902777777777778</v>
      </c>
      <c r="D4" s="2" t="inlineStr">
        <is>
          <t>Ausgabe</t>
        </is>
      </c>
      <c r="E4" s="5" t="inlineStr">
        <is>
          <t>Büromaterial</t>
        </is>
      </c>
      <c r="F4" s="5" t="inlineStr">
        <is>
          <t>Julia Fischer</t>
        </is>
      </c>
      <c r="G4" s="2" t="inlineStr">
        <is>
          <t>Hamburg</t>
        </is>
      </c>
      <c r="H4" s="2" t="inlineStr">
        <is>
          <t>Bar</t>
        </is>
      </c>
      <c r="I4" s="6" t="n"/>
      <c r="J4" s="7" t="n">
        <v>0.19</v>
      </c>
      <c r="K4" s="8">
        <f>IF(COUNTA('Zahlprotokoll'!$A4:$J4,'Zahlprotokoll'!$M4,'Zahlprotokoll'!$R4,'Zahlprotokoll'!$S4)=0,"",IFERROR('Zahlprotokoll'!$I4*'Zahlprotokoll'!$J4,0))</f>
        <v/>
      </c>
      <c r="L4" s="8">
        <f>IF('Zahlprotokoll'!$A4="","",IFERROR('Zahlprotokoll'!$I4+'Zahlprotokoll'!$K4,0))</f>
        <v/>
      </c>
      <c r="M4" s="6" t="n">
        <v>48.5</v>
      </c>
      <c r="N4" s="8">
        <f>IF('Zahlprotokoll'!$A4="","",IFERROR('Zahlprotokoll'!$M4*1.19,0))</f>
        <v/>
      </c>
      <c r="O4" s="8">
        <f>IF('Zahlprotokoll'!$A4="","",IF('Zahlprotokoll'!$H4="Bar",'Zahlprotokoll'!$L4-'Zahlprotokoll'!$N4,0))</f>
        <v/>
      </c>
      <c r="P4" s="8">
        <f>IF('Zahlprotokoll'!$A4="","",'Zahlprotokoll'!$Q3)</f>
        <v/>
      </c>
      <c r="Q4" s="8">
        <f>IF('Zahlprotokoll'!$A4="","",IFERROR('Zahlprotokoll'!$P4+'Zahlprotokoll'!$O4,0))</f>
        <v/>
      </c>
      <c r="R4" s="2" t="inlineStr">
        <is>
          <t>Ja</t>
        </is>
      </c>
      <c r="S4" s="5" t="inlineStr">
        <is>
          <t>Rechnung abgelegt</t>
        </is>
      </c>
      <c r="T4" s="9">
        <f>IF('Zahlprotokoll'!$A4="","",IF('Zahlprotokoll'!$R4="Ja","OK","Beleg fehlt"))</f>
        <v/>
      </c>
    </row>
    <row r="5">
      <c r="A5" s="2" t="inlineStr">
        <is>
          <t>K-2026-004</t>
        </is>
      </c>
      <c r="B5" s="3" t="n">
        <v>46031</v>
      </c>
      <c r="C5" s="4" t="n">
        <v>0.4201388888888889</v>
      </c>
      <c r="D5" s="2" t="inlineStr">
        <is>
          <t>Verkauf</t>
        </is>
      </c>
      <c r="E5" s="5" t="inlineStr">
        <is>
          <t>Verkauf Arbeitsmaterial</t>
        </is>
      </c>
      <c r="F5" s="5" t="inlineStr">
        <is>
          <t>Maximilian Bauer</t>
        </is>
      </c>
      <c r="G5" s="2" t="inlineStr">
        <is>
          <t>Köln</t>
        </is>
      </c>
      <c r="H5" s="2" t="inlineStr">
        <is>
          <t>Überweisung</t>
        </is>
      </c>
      <c r="I5" s="6" t="n">
        <v>230</v>
      </c>
      <c r="J5" s="7" t="n">
        <v>0.07000000000000001</v>
      </c>
      <c r="K5" s="8">
        <f>IF(COUNTA('Zahlprotokoll'!$A5:$J5,'Zahlprotokoll'!$M5,'Zahlprotokoll'!$R5,'Zahlprotokoll'!$S5)=0,"",IFERROR('Zahlprotokoll'!$I5*'Zahlprotokoll'!$J5,0))</f>
        <v/>
      </c>
      <c r="L5" s="8">
        <f>IF('Zahlprotokoll'!$A5="","",IFERROR('Zahlprotokoll'!$I5+'Zahlprotokoll'!$K5,0))</f>
        <v/>
      </c>
      <c r="M5" s="6" t="n"/>
      <c r="N5" s="8">
        <f>IF('Zahlprotokoll'!$A5="","",IFERROR('Zahlprotokoll'!$M5*1.19,0))</f>
        <v/>
      </c>
      <c r="O5" s="8">
        <f>IF('Zahlprotokoll'!$A5="","",IF('Zahlprotokoll'!$H5="Bar",'Zahlprotokoll'!$L5-'Zahlprotokoll'!$N5,0))</f>
        <v/>
      </c>
      <c r="P5" s="8">
        <f>IF('Zahlprotokoll'!$A5="","",'Zahlprotokoll'!$Q4)</f>
        <v/>
      </c>
      <c r="Q5" s="8">
        <f>IF('Zahlprotokoll'!$A5="","",IFERROR('Zahlprotokoll'!$P5+'Zahlprotokoll'!$O5,0))</f>
        <v/>
      </c>
      <c r="R5" s="2" t="inlineStr">
        <is>
          <t>Ja</t>
        </is>
      </c>
      <c r="S5" s="5" t="inlineStr">
        <is>
          <t>Zahlung eingegangen</t>
        </is>
      </c>
      <c r="T5" s="9">
        <f>IF('Zahlprotokoll'!$A5="","",IF('Zahlprotokoll'!$R5="Ja","OK","Beleg fehlt"))</f>
        <v/>
      </c>
    </row>
    <row r="6">
      <c r="A6" s="2" t="inlineStr">
        <is>
          <t>K-2026-005</t>
        </is>
      </c>
      <c r="B6" s="3" t="n">
        <v>46034</v>
      </c>
      <c r="C6" s="4" t="n">
        <v>0.6805555555555556</v>
      </c>
      <c r="D6" s="2" t="inlineStr">
        <is>
          <t>Dienstleistung</t>
        </is>
      </c>
      <c r="E6" s="5" t="inlineStr">
        <is>
          <t>Montageservice</t>
        </is>
      </c>
      <c r="F6" s="5" t="inlineStr">
        <is>
          <t>Sophie Wagner</t>
        </is>
      </c>
      <c r="G6" s="2" t="inlineStr">
        <is>
          <t>Frankfurt</t>
        </is>
      </c>
      <c r="H6" s="2" t="inlineStr">
        <is>
          <t>Bar</t>
        </is>
      </c>
      <c r="I6" s="6" t="n">
        <v>320</v>
      </c>
      <c r="J6" s="7" t="n">
        <v>0.19</v>
      </c>
      <c r="K6" s="8">
        <f>IF(COUNTA('Zahlprotokoll'!$A6:$J6,'Zahlprotokoll'!$M6,'Zahlprotokoll'!$R6,'Zahlprotokoll'!$S6)=0,"",IFERROR('Zahlprotokoll'!$I6*'Zahlprotokoll'!$J6,0))</f>
        <v/>
      </c>
      <c r="L6" s="8">
        <f>IF('Zahlprotokoll'!$A6="","",IFERROR('Zahlprotokoll'!$I6+'Zahlprotokoll'!$K6,0))</f>
        <v/>
      </c>
      <c r="M6" s="6" t="n"/>
      <c r="N6" s="8">
        <f>IF('Zahlprotokoll'!$A6="","",IFERROR('Zahlprotokoll'!$M6*1.19,0))</f>
        <v/>
      </c>
      <c r="O6" s="8">
        <f>IF('Zahlprotokoll'!$A6="","",IF('Zahlprotokoll'!$H6="Bar",'Zahlprotokoll'!$L6-'Zahlprotokoll'!$N6,0))</f>
        <v/>
      </c>
      <c r="P6" s="8">
        <f>IF('Zahlprotokoll'!$A6="","",'Zahlprotokoll'!$Q5)</f>
        <v/>
      </c>
      <c r="Q6" s="8">
        <f>IF('Zahlprotokoll'!$A6="","",IFERROR('Zahlprotokoll'!$P6+'Zahlprotokoll'!$O6,0))</f>
        <v/>
      </c>
      <c r="R6" s="2" t="inlineStr">
        <is>
          <t>Ja</t>
        </is>
      </c>
      <c r="S6" s="5" t="inlineStr">
        <is>
          <t>Barzahlung quittiert</t>
        </is>
      </c>
      <c r="T6" s="9">
        <f>IF('Zahlprotokoll'!$A6="","",IF('Zahlprotokoll'!$R6="Ja","OK","Beleg fehlt"))</f>
        <v/>
      </c>
    </row>
    <row r="7">
      <c r="A7" s="2" t="inlineStr">
        <is>
          <t>K-2026-006</t>
        </is>
      </c>
      <c r="B7" s="3" t="n">
        <v>46036</v>
      </c>
      <c r="C7" s="4" t="n">
        <v>0.3645833333333333</v>
      </c>
      <c r="D7" s="2" t="inlineStr">
        <is>
          <t>Ausgabe</t>
        </is>
      </c>
      <c r="E7" s="5" t="inlineStr">
        <is>
          <t>Porto und Versand</t>
        </is>
      </c>
      <c r="F7" s="5" t="inlineStr">
        <is>
          <t>Felix Hoffmann</t>
        </is>
      </c>
      <c r="G7" s="2" t="inlineStr">
        <is>
          <t>Stuttgart</t>
        </is>
      </c>
      <c r="H7" s="2" t="inlineStr">
        <is>
          <t>Überweisung</t>
        </is>
      </c>
      <c r="I7" s="6" t="n"/>
      <c r="J7" s="7" t="n">
        <v>0.19</v>
      </c>
      <c r="K7" s="8">
        <f>IF(COUNTA('Zahlprotokoll'!$A7:$J7,'Zahlprotokoll'!$M7,'Zahlprotokoll'!$R7,'Zahlprotokoll'!$S7)=0,"",IFERROR('Zahlprotokoll'!$I7*'Zahlprotokoll'!$J7,0))</f>
        <v/>
      </c>
      <c r="L7" s="8">
        <f>IF('Zahlprotokoll'!$A7="","",IFERROR('Zahlprotokoll'!$I7+'Zahlprotokoll'!$K7,0))</f>
        <v/>
      </c>
      <c r="M7" s="6" t="n">
        <v>12.5</v>
      </c>
      <c r="N7" s="8">
        <f>IF('Zahlprotokoll'!$A7="","",IFERROR('Zahlprotokoll'!$M7*1.19,0))</f>
        <v/>
      </c>
      <c r="O7" s="8">
        <f>IF('Zahlprotokoll'!$A7="","",IF('Zahlprotokoll'!$H7="Bar",'Zahlprotokoll'!$L7-'Zahlprotokoll'!$N7,0))</f>
        <v/>
      </c>
      <c r="P7" s="8">
        <f>IF('Zahlprotokoll'!$A7="","",'Zahlprotokoll'!$Q6)</f>
        <v/>
      </c>
      <c r="Q7" s="8">
        <f>IF('Zahlprotokoll'!$A7="","",IFERROR('Zahlprotokoll'!$P7+'Zahlprotokoll'!$O7,0))</f>
        <v/>
      </c>
      <c r="R7" s="2" t="inlineStr">
        <is>
          <t>Ja</t>
        </is>
      </c>
      <c r="S7" s="5" t="inlineStr">
        <is>
          <t>Online bezahlt</t>
        </is>
      </c>
      <c r="T7" s="9">
        <f>IF('Zahlprotokoll'!$A7="","",IF('Zahlprotokoll'!$R7="Ja","OK","Beleg fehlt"))</f>
        <v/>
      </c>
    </row>
    <row r="8">
      <c r="A8" s="2" t="inlineStr">
        <is>
          <t>K-2026-007</t>
        </is>
      </c>
      <c r="B8" s="3" t="n">
        <v>46038</v>
      </c>
      <c r="C8" s="4" t="n">
        <v>0.5416666666666666</v>
      </c>
      <c r="D8" s="2" t="inlineStr">
        <is>
          <t>Verkauf</t>
        </is>
      </c>
      <c r="E8" s="5" t="inlineStr">
        <is>
          <t>Barverkauf Zubehör</t>
        </is>
      </c>
      <c r="F8" s="5" t="inlineStr">
        <is>
          <t>Laura Becker</t>
        </is>
      </c>
      <c r="G8" s="2" t="inlineStr">
        <is>
          <t>Düsseldorf</t>
        </is>
      </c>
      <c r="H8" s="2" t="inlineStr">
        <is>
          <t>EC-Karte</t>
        </is>
      </c>
      <c r="I8" s="6" t="n">
        <v>75</v>
      </c>
      <c r="J8" s="7" t="n">
        <v>0.19</v>
      </c>
      <c r="K8" s="8">
        <f>IF(COUNTA('Zahlprotokoll'!$A8:$J8,'Zahlprotokoll'!$M8,'Zahlprotokoll'!$R8,'Zahlprotokoll'!$S8)=0,"",IFERROR('Zahlprotokoll'!$I8*'Zahlprotokoll'!$J8,0))</f>
        <v/>
      </c>
      <c r="L8" s="8">
        <f>IF('Zahlprotokoll'!$A8="","",IFERROR('Zahlprotokoll'!$I8+'Zahlprotokoll'!$K8,0))</f>
        <v/>
      </c>
      <c r="M8" s="6" t="n"/>
      <c r="N8" s="8">
        <f>IF('Zahlprotokoll'!$A8="","",IFERROR('Zahlprotokoll'!$M8*1.19,0))</f>
        <v/>
      </c>
      <c r="O8" s="8">
        <f>IF('Zahlprotokoll'!$A8="","",IF('Zahlprotokoll'!$H8="Bar",'Zahlprotokoll'!$L8-'Zahlprotokoll'!$N8,0))</f>
        <v/>
      </c>
      <c r="P8" s="8">
        <f>IF('Zahlprotokoll'!$A8="","",'Zahlprotokoll'!$Q7)</f>
        <v/>
      </c>
      <c r="Q8" s="8">
        <f>IF('Zahlprotokoll'!$A8="","",IFERROR('Zahlprotokoll'!$P8+'Zahlprotokoll'!$O8,0))</f>
        <v/>
      </c>
      <c r="R8" s="2" t="inlineStr">
        <is>
          <t>Ja</t>
        </is>
      </c>
      <c r="S8" s="5" t="inlineStr">
        <is>
          <t>Terminalbeleg vorhanden</t>
        </is>
      </c>
      <c r="T8" s="9">
        <f>IF('Zahlprotokoll'!$A8="","",IF('Zahlprotokoll'!$R8="Ja","OK","Beleg fehlt"))</f>
        <v/>
      </c>
    </row>
    <row r="9">
      <c r="A9" s="2" t="inlineStr">
        <is>
          <t>K-2026-008</t>
        </is>
      </c>
      <c r="B9" s="3" t="n">
        <v>46040</v>
      </c>
      <c r="C9" s="4" t="n">
        <v>0.6493055555555556</v>
      </c>
      <c r="D9" s="2" t="inlineStr">
        <is>
          <t>Ausgabe</t>
        </is>
      </c>
      <c r="E9" s="5" t="inlineStr">
        <is>
          <t>Reinigungsmittel</t>
        </is>
      </c>
      <c r="F9" s="5" t="inlineStr">
        <is>
          <t>Jonas Klein</t>
        </is>
      </c>
      <c r="G9" s="2" t="inlineStr">
        <is>
          <t>Leipzig</t>
        </is>
      </c>
      <c r="H9" s="2" t="inlineStr">
        <is>
          <t>Bar</t>
        </is>
      </c>
      <c r="I9" s="6" t="n"/>
      <c r="J9" s="7" t="n">
        <v>0.19</v>
      </c>
      <c r="K9" s="8">
        <f>IF(COUNTA('Zahlprotokoll'!$A9:$J9,'Zahlprotokoll'!$M9,'Zahlprotokoll'!$R9,'Zahlprotokoll'!$S9)=0,"",IFERROR('Zahlprotokoll'!$I9*'Zahlprotokoll'!$J9,0))</f>
        <v/>
      </c>
      <c r="L9" s="8">
        <f>IF('Zahlprotokoll'!$A9="","",IFERROR('Zahlprotokoll'!$I9+'Zahlprotokoll'!$K9,0))</f>
        <v/>
      </c>
      <c r="M9" s="6" t="n">
        <v>38</v>
      </c>
      <c r="N9" s="8">
        <f>IF('Zahlprotokoll'!$A9="","",IFERROR('Zahlprotokoll'!$M9*1.19,0))</f>
        <v/>
      </c>
      <c r="O9" s="8">
        <f>IF('Zahlprotokoll'!$A9="","",IF('Zahlprotokoll'!$H9="Bar",'Zahlprotokoll'!$L9-'Zahlprotokoll'!$N9,0))</f>
        <v/>
      </c>
      <c r="P9" s="8">
        <f>IF('Zahlprotokoll'!$A9="","",'Zahlprotokoll'!$Q8)</f>
        <v/>
      </c>
      <c r="Q9" s="8">
        <f>IF('Zahlprotokoll'!$A9="","",IFERROR('Zahlprotokoll'!$P9+'Zahlprotokoll'!$O9,0))</f>
        <v/>
      </c>
      <c r="R9" s="2" t="inlineStr">
        <is>
          <t>Nein</t>
        </is>
      </c>
      <c r="S9" s="5" t="inlineStr">
        <is>
          <t>Quittung nachreichen</t>
        </is>
      </c>
      <c r="T9" s="9">
        <f>IF('Zahlprotokoll'!$A9="","",IF('Zahlprotokoll'!$R9="Ja","OK","Beleg fehlt"))</f>
        <v/>
      </c>
    </row>
    <row r="10">
      <c r="A10" s="2" t="inlineStr">
        <is>
          <t>K-2026-009</t>
        </is>
      </c>
      <c r="B10" s="3" t="n">
        <v>46043</v>
      </c>
      <c r="C10" s="4" t="n">
        <v>0.5104166666666666</v>
      </c>
      <c r="D10" s="2" t="inlineStr">
        <is>
          <t>Verkauf</t>
        </is>
      </c>
      <c r="E10" s="5" t="inlineStr">
        <is>
          <t>Barverkauf Ersatzteile</t>
        </is>
      </c>
      <c r="F10" s="5" t="inlineStr">
        <is>
          <t>Marie Schulz</t>
        </is>
      </c>
      <c r="G10" s="2" t="inlineStr">
        <is>
          <t>Dortmund</t>
        </is>
      </c>
      <c r="H10" s="2" t="inlineStr">
        <is>
          <t>Bar</t>
        </is>
      </c>
      <c r="I10" s="6" t="n">
        <v>215</v>
      </c>
      <c r="J10" s="7" t="n">
        <v>0.19</v>
      </c>
      <c r="K10" s="8">
        <f>IF(COUNTA('Zahlprotokoll'!$A10:$J10,'Zahlprotokoll'!$M10,'Zahlprotokoll'!$R10,'Zahlprotokoll'!$S10)=0,"",IFERROR('Zahlprotokoll'!$I10*'Zahlprotokoll'!$J10,0))</f>
        <v/>
      </c>
      <c r="L10" s="8">
        <f>IF('Zahlprotokoll'!$A10="","",IFERROR('Zahlprotokoll'!$I10+'Zahlprotokoll'!$K10,0))</f>
        <v/>
      </c>
      <c r="M10" s="6" t="n"/>
      <c r="N10" s="8">
        <f>IF('Zahlprotokoll'!$A10="","",IFERROR('Zahlprotokoll'!$M10*1.19,0))</f>
        <v/>
      </c>
      <c r="O10" s="8">
        <f>IF('Zahlprotokoll'!$A10="","",IF('Zahlprotokoll'!$H10="Bar",'Zahlprotokoll'!$L10-'Zahlprotokoll'!$N10,0))</f>
        <v/>
      </c>
      <c r="P10" s="8">
        <f>IF('Zahlprotokoll'!$A10="","",'Zahlprotokoll'!$Q9)</f>
        <v/>
      </c>
      <c r="Q10" s="8">
        <f>IF('Zahlprotokoll'!$A10="","",IFERROR('Zahlprotokoll'!$P10+'Zahlprotokoll'!$O10,0))</f>
        <v/>
      </c>
      <c r="R10" s="2" t="inlineStr">
        <is>
          <t>Ja</t>
        </is>
      </c>
      <c r="S10" s="5" t="inlineStr">
        <is>
          <t>Kasse geprüft</t>
        </is>
      </c>
      <c r="T10" s="9">
        <f>IF('Zahlprotokoll'!$A10="","",IF('Zahlprotokoll'!$R10="Ja","OK","Beleg fehlt"))</f>
        <v/>
      </c>
    </row>
    <row r="11">
      <c r="A11" s="2" t="inlineStr">
        <is>
          <t>K-2026-010</t>
        </is>
      </c>
      <c r="B11" s="3" t="n">
        <v>46045</v>
      </c>
      <c r="C11" s="4" t="n">
        <v>0.7534722222222222</v>
      </c>
      <c r="D11" s="2" t="inlineStr">
        <is>
          <t>Ausgabe</t>
        </is>
      </c>
      <c r="E11" s="5" t="inlineStr">
        <is>
          <t>Bewirtung Geschäftstermin</t>
        </is>
      </c>
      <c r="F11" s="5" t="inlineStr">
        <is>
          <t>Paul Richter</t>
        </is>
      </c>
      <c r="G11" s="2" t="inlineStr">
        <is>
          <t>Bremen</t>
        </is>
      </c>
      <c r="H11" s="2" t="inlineStr">
        <is>
          <t>Bar</t>
        </is>
      </c>
      <c r="I11" s="6" t="n"/>
      <c r="J11" s="7" t="n">
        <v>0.19</v>
      </c>
      <c r="K11" s="8">
        <f>IF(COUNTA('Zahlprotokoll'!$A11:$J11,'Zahlprotokoll'!$M11,'Zahlprotokoll'!$R11,'Zahlprotokoll'!$S11)=0,"",IFERROR('Zahlprotokoll'!$I11*'Zahlprotokoll'!$J11,0))</f>
        <v/>
      </c>
      <c r="L11" s="8">
        <f>IF('Zahlprotokoll'!$A11="","",IFERROR('Zahlprotokoll'!$I11+'Zahlprotokoll'!$K11,0))</f>
        <v/>
      </c>
      <c r="M11" s="6" t="n">
        <v>67</v>
      </c>
      <c r="N11" s="8">
        <f>IF('Zahlprotokoll'!$A11="","",IFERROR('Zahlprotokoll'!$M11*1.19,0))</f>
        <v/>
      </c>
      <c r="O11" s="8">
        <f>IF('Zahlprotokoll'!$A11="","",IF('Zahlprotokoll'!$H11="Bar",'Zahlprotokoll'!$L11-'Zahlprotokoll'!$N11,0))</f>
        <v/>
      </c>
      <c r="P11" s="8">
        <f>IF('Zahlprotokoll'!$A11="","",'Zahlprotokoll'!$Q10)</f>
        <v/>
      </c>
      <c r="Q11" s="8">
        <f>IF('Zahlprotokoll'!$A11="","",IFERROR('Zahlprotokoll'!$P11+'Zahlprotokoll'!$O11,0))</f>
        <v/>
      </c>
      <c r="R11" s="2" t="inlineStr">
        <is>
          <t>Ja</t>
        </is>
      </c>
      <c r="S11" s="5" t="inlineStr">
        <is>
          <t>Bewirtungsbeleg vorhanden</t>
        </is>
      </c>
      <c r="T11" s="9">
        <f>IF('Zahlprotokoll'!$A11="","",IF('Zahlprotokoll'!$R11="Ja","OK","Beleg fehlt"))</f>
        <v/>
      </c>
    </row>
    <row r="12">
      <c r="A12" s="2" t="n"/>
      <c r="B12" s="3" t="n"/>
      <c r="C12" s="4" t="n"/>
      <c r="D12" s="2" t="n"/>
      <c r="E12" s="5" t="n"/>
      <c r="F12" s="5" t="n"/>
      <c r="G12" s="2" t="n"/>
      <c r="H12" s="2" t="n"/>
      <c r="I12" s="6" t="n"/>
      <c r="J12" s="7" t="n"/>
      <c r="K12" s="8">
        <f>IF(COUNTA('Zahlprotokoll'!$A12:$J12,'Zahlprotokoll'!$M12,'Zahlprotokoll'!$R12,'Zahlprotokoll'!$S12)=0,"",IFERROR('Zahlprotokoll'!$I12*'Zahlprotokoll'!$J12,0))</f>
        <v/>
      </c>
      <c r="L12" s="8">
        <f>IF('Zahlprotokoll'!$A12="","",IFERROR('Zahlprotokoll'!$I12+'Zahlprotokoll'!$K12,0))</f>
        <v/>
      </c>
      <c r="M12" s="6" t="n"/>
      <c r="N12" s="8">
        <f>IF('Zahlprotokoll'!$A12="","",IFERROR('Zahlprotokoll'!$M12*1.19,0))</f>
        <v/>
      </c>
      <c r="O12" s="8">
        <f>IF('Zahlprotokoll'!$A12="","",IF('Zahlprotokoll'!$H12="Bar",'Zahlprotokoll'!$L12-'Zahlprotokoll'!$N12,0))</f>
        <v/>
      </c>
      <c r="P12" s="8">
        <f>IF('Zahlprotokoll'!$A12="","",'Zahlprotokoll'!$Q11)</f>
        <v/>
      </c>
      <c r="Q12" s="8">
        <f>IF('Zahlprotokoll'!$A12="","",IFERROR('Zahlprotokoll'!$P12+'Zahlprotokoll'!$O12,0))</f>
        <v/>
      </c>
      <c r="R12" s="2" t="n"/>
      <c r="S12" s="5" t="n"/>
      <c r="T12" s="9">
        <f>IF('Zahlprotokoll'!$A12="","",IF('Zahlprotokoll'!$R12="Ja","OK","Beleg fehlt"))</f>
        <v/>
      </c>
    </row>
    <row r="13">
      <c r="A13" s="2" t="n"/>
      <c r="B13" s="3" t="n"/>
      <c r="C13" s="4" t="n"/>
      <c r="D13" s="2" t="n"/>
      <c r="E13" s="5" t="n"/>
      <c r="F13" s="5" t="n"/>
      <c r="G13" s="2" t="n"/>
      <c r="H13" s="2" t="n"/>
      <c r="I13" s="6" t="n"/>
      <c r="J13" s="7" t="n"/>
      <c r="K13" s="8">
        <f>IF(COUNTA('Zahlprotokoll'!$A13:$J13,'Zahlprotokoll'!$M13,'Zahlprotokoll'!$R13,'Zahlprotokoll'!$S13)=0,"",IFERROR('Zahlprotokoll'!$I13*'Zahlprotokoll'!$J13,0))</f>
        <v/>
      </c>
      <c r="L13" s="8">
        <f>IF('Zahlprotokoll'!$A13="","",IFERROR('Zahlprotokoll'!$I13+'Zahlprotokoll'!$K13,0))</f>
        <v/>
      </c>
      <c r="M13" s="6" t="n"/>
      <c r="N13" s="8">
        <f>IF('Zahlprotokoll'!$A13="","",IFERROR('Zahlprotokoll'!$M13*1.19,0))</f>
        <v/>
      </c>
      <c r="O13" s="8">
        <f>IF('Zahlprotokoll'!$A13="","",IF('Zahlprotokoll'!$H13="Bar",'Zahlprotokoll'!$L13-'Zahlprotokoll'!$N13,0))</f>
        <v/>
      </c>
      <c r="P13" s="8">
        <f>IF('Zahlprotokoll'!$A13="","",'Zahlprotokoll'!$Q12)</f>
        <v/>
      </c>
      <c r="Q13" s="8">
        <f>IF('Zahlprotokoll'!$A13="","",IFERROR('Zahlprotokoll'!$P13+'Zahlprotokoll'!$O13,0))</f>
        <v/>
      </c>
      <c r="R13" s="2" t="n"/>
      <c r="S13" s="5" t="n"/>
      <c r="T13" s="9">
        <f>IF('Zahlprotokoll'!$A13="","",IF('Zahlprotokoll'!$R13="Ja","OK","Beleg fehlt"))</f>
        <v/>
      </c>
    </row>
    <row r="14">
      <c r="A14" s="2" t="n"/>
      <c r="B14" s="3" t="n"/>
      <c r="C14" s="4" t="n"/>
      <c r="D14" s="2" t="n"/>
      <c r="E14" s="5" t="n"/>
      <c r="F14" s="5" t="n"/>
      <c r="G14" s="2" t="n"/>
      <c r="H14" s="2" t="n"/>
      <c r="I14" s="6" t="n"/>
      <c r="J14" s="7" t="n"/>
      <c r="K14" s="8">
        <f>IF(COUNTA('Zahlprotokoll'!$A14:$J14,'Zahlprotokoll'!$M14,'Zahlprotokoll'!$R14,'Zahlprotokoll'!$S14)=0,"",IFERROR('Zahlprotokoll'!$I14*'Zahlprotokoll'!$J14,0))</f>
        <v/>
      </c>
      <c r="L14" s="8">
        <f>IF('Zahlprotokoll'!$A14="","",IFERROR('Zahlprotokoll'!$I14+'Zahlprotokoll'!$K14,0))</f>
        <v/>
      </c>
      <c r="M14" s="6" t="n"/>
      <c r="N14" s="8">
        <f>IF('Zahlprotokoll'!$A14="","",IFERROR('Zahlprotokoll'!$M14*1.19,0))</f>
        <v/>
      </c>
      <c r="O14" s="8">
        <f>IF('Zahlprotokoll'!$A14="","",IF('Zahlprotokoll'!$H14="Bar",'Zahlprotokoll'!$L14-'Zahlprotokoll'!$N14,0))</f>
        <v/>
      </c>
      <c r="P14" s="8">
        <f>IF('Zahlprotokoll'!$A14="","",'Zahlprotokoll'!$Q13)</f>
        <v/>
      </c>
      <c r="Q14" s="8">
        <f>IF('Zahlprotokoll'!$A14="","",IFERROR('Zahlprotokoll'!$P14+'Zahlprotokoll'!$O14,0))</f>
        <v/>
      </c>
      <c r="R14" s="2" t="n"/>
      <c r="S14" s="5" t="n"/>
      <c r="T14" s="9">
        <f>IF('Zahlprotokoll'!$A14="","",IF('Zahlprotokoll'!$R14="Ja","OK","Beleg fehlt"))</f>
        <v/>
      </c>
    </row>
    <row r="15">
      <c r="A15" s="2" t="n"/>
      <c r="B15" s="3" t="n"/>
      <c r="C15" s="4" t="n"/>
      <c r="D15" s="2" t="n"/>
      <c r="E15" s="5" t="n"/>
      <c r="F15" s="5" t="n"/>
      <c r="G15" s="2" t="n"/>
      <c r="H15" s="2" t="n"/>
      <c r="I15" s="6" t="n"/>
      <c r="J15" s="7" t="n"/>
      <c r="K15" s="8">
        <f>IF(COUNTA('Zahlprotokoll'!$A15:$J15,'Zahlprotokoll'!$M15,'Zahlprotokoll'!$R15,'Zahlprotokoll'!$S15)=0,"",IFERROR('Zahlprotokoll'!$I15*'Zahlprotokoll'!$J15,0))</f>
        <v/>
      </c>
      <c r="L15" s="8">
        <f>IF('Zahlprotokoll'!$A15="","",IFERROR('Zahlprotokoll'!$I15+'Zahlprotokoll'!$K15,0))</f>
        <v/>
      </c>
      <c r="M15" s="6" t="n"/>
      <c r="N15" s="8">
        <f>IF('Zahlprotokoll'!$A15="","",IFERROR('Zahlprotokoll'!$M15*1.19,0))</f>
        <v/>
      </c>
      <c r="O15" s="8">
        <f>IF('Zahlprotokoll'!$A15="","",IF('Zahlprotokoll'!$H15="Bar",'Zahlprotokoll'!$L15-'Zahlprotokoll'!$N15,0))</f>
        <v/>
      </c>
      <c r="P15" s="8">
        <f>IF('Zahlprotokoll'!$A15="","",'Zahlprotokoll'!$Q14)</f>
        <v/>
      </c>
      <c r="Q15" s="8">
        <f>IF('Zahlprotokoll'!$A15="","",IFERROR('Zahlprotokoll'!$P15+'Zahlprotokoll'!$O15,0))</f>
        <v/>
      </c>
      <c r="R15" s="2" t="n"/>
      <c r="S15" s="5" t="n"/>
      <c r="T15" s="9">
        <f>IF('Zahlprotokoll'!$A15="","",IF('Zahlprotokoll'!$R15="Ja","OK","Beleg fehlt"))</f>
        <v/>
      </c>
    </row>
    <row r="16">
      <c r="A16" s="2" t="n"/>
      <c r="B16" s="3" t="n"/>
      <c r="C16" s="4" t="n"/>
      <c r="D16" s="2" t="n"/>
      <c r="E16" s="5" t="n"/>
      <c r="F16" s="5" t="n"/>
      <c r="G16" s="2" t="n"/>
      <c r="H16" s="2" t="n"/>
      <c r="I16" s="6" t="n"/>
      <c r="J16" s="7" t="n"/>
      <c r="K16" s="8">
        <f>IF(COUNTA('Zahlprotokoll'!$A16:$J16,'Zahlprotokoll'!$M16,'Zahlprotokoll'!$R16,'Zahlprotokoll'!$S16)=0,"",IFERROR('Zahlprotokoll'!$I16*'Zahlprotokoll'!$J16,0))</f>
        <v/>
      </c>
      <c r="L16" s="8">
        <f>IF('Zahlprotokoll'!$A16="","",IFERROR('Zahlprotokoll'!$I16+'Zahlprotokoll'!$K16,0))</f>
        <v/>
      </c>
      <c r="M16" s="6" t="n"/>
      <c r="N16" s="8">
        <f>IF('Zahlprotokoll'!$A16="","",IFERROR('Zahlprotokoll'!$M16*1.19,0))</f>
        <v/>
      </c>
      <c r="O16" s="8">
        <f>IF('Zahlprotokoll'!$A16="","",IF('Zahlprotokoll'!$H16="Bar",'Zahlprotokoll'!$L16-'Zahlprotokoll'!$N16,0))</f>
        <v/>
      </c>
      <c r="P16" s="8">
        <f>IF('Zahlprotokoll'!$A16="","",'Zahlprotokoll'!$Q15)</f>
        <v/>
      </c>
      <c r="Q16" s="8">
        <f>IF('Zahlprotokoll'!$A16="","",IFERROR('Zahlprotokoll'!$P16+'Zahlprotokoll'!$O16,0))</f>
        <v/>
      </c>
      <c r="R16" s="2" t="n"/>
      <c r="S16" s="5" t="n"/>
      <c r="T16" s="9">
        <f>IF('Zahlprotokoll'!$A16="","",IF('Zahlprotokoll'!$R16="Ja","OK","Beleg fehlt"))</f>
        <v/>
      </c>
    </row>
    <row r="17">
      <c r="A17" s="2" t="n"/>
      <c r="B17" s="3" t="n"/>
      <c r="C17" s="4" t="n"/>
      <c r="D17" s="2" t="n"/>
      <c r="E17" s="5" t="n"/>
      <c r="F17" s="5" t="n"/>
      <c r="G17" s="2" t="n"/>
      <c r="H17" s="2" t="n"/>
      <c r="I17" s="6" t="n"/>
      <c r="J17" s="7" t="n"/>
      <c r="K17" s="8">
        <f>IF(COUNTA('Zahlprotokoll'!$A17:$J17,'Zahlprotokoll'!$M17,'Zahlprotokoll'!$R17,'Zahlprotokoll'!$S17)=0,"",IFERROR('Zahlprotokoll'!$I17*'Zahlprotokoll'!$J17,0))</f>
        <v/>
      </c>
      <c r="L17" s="8">
        <f>IF('Zahlprotokoll'!$A17="","",IFERROR('Zahlprotokoll'!$I17+'Zahlprotokoll'!$K17,0))</f>
        <v/>
      </c>
      <c r="M17" s="6" t="n"/>
      <c r="N17" s="8">
        <f>IF('Zahlprotokoll'!$A17="","",IFERROR('Zahlprotokoll'!$M17*1.19,0))</f>
        <v/>
      </c>
      <c r="O17" s="8">
        <f>IF('Zahlprotokoll'!$A17="","",IF('Zahlprotokoll'!$H17="Bar",'Zahlprotokoll'!$L17-'Zahlprotokoll'!$N17,0))</f>
        <v/>
      </c>
      <c r="P17" s="8">
        <f>IF('Zahlprotokoll'!$A17="","",'Zahlprotokoll'!$Q16)</f>
        <v/>
      </c>
      <c r="Q17" s="8">
        <f>IF('Zahlprotokoll'!$A17="","",IFERROR('Zahlprotokoll'!$P17+'Zahlprotokoll'!$O17,0))</f>
        <v/>
      </c>
      <c r="R17" s="2" t="n"/>
      <c r="S17" s="5" t="n"/>
      <c r="T17" s="9">
        <f>IF('Zahlprotokoll'!$A17="","",IF('Zahlprotokoll'!$R17="Ja","OK","Beleg fehlt"))</f>
        <v/>
      </c>
    </row>
    <row r="18">
      <c r="A18" s="2" t="n"/>
      <c r="B18" s="3" t="n"/>
      <c r="C18" s="4" t="n"/>
      <c r="D18" s="2" t="n"/>
      <c r="E18" s="5" t="n"/>
      <c r="F18" s="5" t="n"/>
      <c r="G18" s="2" t="n"/>
      <c r="H18" s="2" t="n"/>
      <c r="I18" s="6" t="n"/>
      <c r="J18" s="7" t="n"/>
      <c r="K18" s="8">
        <f>IF(COUNTA('Zahlprotokoll'!$A18:$J18,'Zahlprotokoll'!$M18,'Zahlprotokoll'!$R18,'Zahlprotokoll'!$S18)=0,"",IFERROR('Zahlprotokoll'!$I18*'Zahlprotokoll'!$J18,0))</f>
        <v/>
      </c>
      <c r="L18" s="8">
        <f>IF('Zahlprotokoll'!$A18="","",IFERROR('Zahlprotokoll'!$I18+'Zahlprotokoll'!$K18,0))</f>
        <v/>
      </c>
      <c r="M18" s="6" t="n"/>
      <c r="N18" s="8">
        <f>IF('Zahlprotokoll'!$A18="","",IFERROR('Zahlprotokoll'!$M18*1.19,0))</f>
        <v/>
      </c>
      <c r="O18" s="8">
        <f>IF('Zahlprotokoll'!$A18="","",IF('Zahlprotokoll'!$H18="Bar",'Zahlprotokoll'!$L18-'Zahlprotokoll'!$N18,0))</f>
        <v/>
      </c>
      <c r="P18" s="8">
        <f>IF('Zahlprotokoll'!$A18="","",'Zahlprotokoll'!$Q17)</f>
        <v/>
      </c>
      <c r="Q18" s="8">
        <f>IF('Zahlprotokoll'!$A18="","",IFERROR('Zahlprotokoll'!$P18+'Zahlprotokoll'!$O18,0))</f>
        <v/>
      </c>
      <c r="R18" s="2" t="n"/>
      <c r="S18" s="5" t="n"/>
      <c r="T18" s="9">
        <f>IF('Zahlprotokoll'!$A18="","",IF('Zahlprotokoll'!$R18="Ja","OK","Beleg fehlt"))</f>
        <v/>
      </c>
    </row>
    <row r="19">
      <c r="A19" s="2" t="n"/>
      <c r="B19" s="3" t="n"/>
      <c r="C19" s="4" t="n"/>
      <c r="D19" s="2" t="n"/>
      <c r="E19" s="5" t="n"/>
      <c r="F19" s="5" t="n"/>
      <c r="G19" s="2" t="n"/>
      <c r="H19" s="2" t="n"/>
      <c r="I19" s="6" t="n"/>
      <c r="J19" s="7" t="n"/>
      <c r="K19" s="8">
        <f>IF(COUNTA('Zahlprotokoll'!$A19:$J19,'Zahlprotokoll'!$M19,'Zahlprotokoll'!$R19,'Zahlprotokoll'!$S19)=0,"",IFERROR('Zahlprotokoll'!$I19*'Zahlprotokoll'!$J19,0))</f>
        <v/>
      </c>
      <c r="L19" s="8">
        <f>IF('Zahlprotokoll'!$A19="","",IFERROR('Zahlprotokoll'!$I19+'Zahlprotokoll'!$K19,0))</f>
        <v/>
      </c>
      <c r="M19" s="6" t="n"/>
      <c r="N19" s="8">
        <f>IF('Zahlprotokoll'!$A19="","",IFERROR('Zahlprotokoll'!$M19*1.19,0))</f>
        <v/>
      </c>
      <c r="O19" s="8">
        <f>IF('Zahlprotokoll'!$A19="","",IF('Zahlprotokoll'!$H19="Bar",'Zahlprotokoll'!$L19-'Zahlprotokoll'!$N19,0))</f>
        <v/>
      </c>
      <c r="P19" s="8">
        <f>IF('Zahlprotokoll'!$A19="","",'Zahlprotokoll'!$Q18)</f>
        <v/>
      </c>
      <c r="Q19" s="8">
        <f>IF('Zahlprotokoll'!$A19="","",IFERROR('Zahlprotokoll'!$P19+'Zahlprotokoll'!$O19,0))</f>
        <v/>
      </c>
      <c r="R19" s="2" t="n"/>
      <c r="S19" s="5" t="n"/>
      <c r="T19" s="9">
        <f>IF('Zahlprotokoll'!$A19="","",IF('Zahlprotokoll'!$R19="Ja","OK","Beleg fehlt"))</f>
        <v/>
      </c>
    </row>
    <row r="20">
      <c r="A20" s="2" t="n"/>
      <c r="B20" s="3" t="n"/>
      <c r="C20" s="4" t="n"/>
      <c r="D20" s="2" t="n"/>
      <c r="E20" s="5" t="n"/>
      <c r="F20" s="5" t="n"/>
      <c r="G20" s="2" t="n"/>
      <c r="H20" s="2" t="n"/>
      <c r="I20" s="6" t="n"/>
      <c r="J20" s="7" t="n"/>
      <c r="K20" s="8">
        <f>IF(COUNTA('Zahlprotokoll'!$A20:$J20,'Zahlprotokoll'!$M20,'Zahlprotokoll'!$R20,'Zahlprotokoll'!$S20)=0,"",IFERROR('Zahlprotokoll'!$I20*'Zahlprotokoll'!$J20,0))</f>
        <v/>
      </c>
      <c r="L20" s="8">
        <f>IF('Zahlprotokoll'!$A20="","",IFERROR('Zahlprotokoll'!$I20+'Zahlprotokoll'!$K20,0))</f>
        <v/>
      </c>
      <c r="M20" s="6" t="n"/>
      <c r="N20" s="8">
        <f>IF('Zahlprotokoll'!$A20="","",IFERROR('Zahlprotokoll'!$M20*1.19,0))</f>
        <v/>
      </c>
      <c r="O20" s="8">
        <f>IF('Zahlprotokoll'!$A20="","",IF('Zahlprotokoll'!$H20="Bar",'Zahlprotokoll'!$L20-'Zahlprotokoll'!$N20,0))</f>
        <v/>
      </c>
      <c r="P20" s="8">
        <f>IF('Zahlprotokoll'!$A20="","",'Zahlprotokoll'!$Q19)</f>
        <v/>
      </c>
      <c r="Q20" s="8">
        <f>IF('Zahlprotokoll'!$A20="","",IFERROR('Zahlprotokoll'!$P20+'Zahlprotokoll'!$O20,0))</f>
        <v/>
      </c>
      <c r="R20" s="2" t="n"/>
      <c r="S20" s="5" t="n"/>
      <c r="T20" s="9">
        <f>IF('Zahlprotokoll'!$A20="","",IF('Zahlprotokoll'!$R20="Ja","OK","Beleg fehlt"))</f>
        <v/>
      </c>
    </row>
    <row r="21">
      <c r="A21" s="2" t="n"/>
      <c r="B21" s="3" t="n"/>
      <c r="C21" s="4" t="n"/>
      <c r="D21" s="2" t="n"/>
      <c r="E21" s="5" t="n"/>
      <c r="F21" s="5" t="n"/>
      <c r="G21" s="2" t="n"/>
      <c r="H21" s="2" t="n"/>
      <c r="I21" s="6" t="n"/>
      <c r="J21" s="7" t="n"/>
      <c r="K21" s="8">
        <f>IF(COUNTA('Zahlprotokoll'!$A21:$J21,'Zahlprotokoll'!$M21,'Zahlprotokoll'!$R21,'Zahlprotokoll'!$S21)=0,"",IFERROR('Zahlprotokoll'!$I21*'Zahlprotokoll'!$J21,0))</f>
        <v/>
      </c>
      <c r="L21" s="8">
        <f>IF('Zahlprotokoll'!$A21="","",IFERROR('Zahlprotokoll'!$I21+'Zahlprotokoll'!$K21,0))</f>
        <v/>
      </c>
      <c r="M21" s="6" t="n"/>
      <c r="N21" s="8">
        <f>IF('Zahlprotokoll'!$A21="","",IFERROR('Zahlprotokoll'!$M21*1.19,0))</f>
        <v/>
      </c>
      <c r="O21" s="8">
        <f>IF('Zahlprotokoll'!$A21="","",IF('Zahlprotokoll'!$H21="Bar",'Zahlprotokoll'!$L21-'Zahlprotokoll'!$N21,0))</f>
        <v/>
      </c>
      <c r="P21" s="8">
        <f>IF('Zahlprotokoll'!$A21="","",'Zahlprotokoll'!$Q20)</f>
        <v/>
      </c>
      <c r="Q21" s="8">
        <f>IF('Zahlprotokoll'!$A21="","",IFERROR('Zahlprotokoll'!$P21+'Zahlprotokoll'!$O21,0))</f>
        <v/>
      </c>
      <c r="R21" s="2" t="n"/>
      <c r="S21" s="5" t="n"/>
      <c r="T21" s="9">
        <f>IF('Zahlprotokoll'!$A21="","",IF('Zahlprotokoll'!$R21="Ja","OK","Beleg fehlt"))</f>
        <v/>
      </c>
    </row>
    <row r="22">
      <c r="A22" s="2" t="n"/>
      <c r="B22" s="3" t="n"/>
      <c r="C22" s="4" t="n"/>
      <c r="D22" s="2" t="n"/>
      <c r="E22" s="5" t="n"/>
      <c r="F22" s="5" t="n"/>
      <c r="G22" s="2" t="n"/>
      <c r="H22" s="2" t="n"/>
      <c r="I22" s="6" t="n"/>
      <c r="J22" s="7" t="n"/>
      <c r="K22" s="8">
        <f>IF(COUNTA('Zahlprotokoll'!$A22:$J22,'Zahlprotokoll'!$M22,'Zahlprotokoll'!$R22,'Zahlprotokoll'!$S22)=0,"",IFERROR('Zahlprotokoll'!$I22*'Zahlprotokoll'!$J22,0))</f>
        <v/>
      </c>
      <c r="L22" s="8">
        <f>IF('Zahlprotokoll'!$A22="","",IFERROR('Zahlprotokoll'!$I22+'Zahlprotokoll'!$K22,0))</f>
        <v/>
      </c>
      <c r="M22" s="6" t="n"/>
      <c r="N22" s="8">
        <f>IF('Zahlprotokoll'!$A22="","",IFERROR('Zahlprotokoll'!$M22*1.19,0))</f>
        <v/>
      </c>
      <c r="O22" s="8">
        <f>IF('Zahlprotokoll'!$A22="","",IF('Zahlprotokoll'!$H22="Bar",'Zahlprotokoll'!$L22-'Zahlprotokoll'!$N22,0))</f>
        <v/>
      </c>
      <c r="P22" s="8">
        <f>IF('Zahlprotokoll'!$A22="","",'Zahlprotokoll'!$Q21)</f>
        <v/>
      </c>
      <c r="Q22" s="8">
        <f>IF('Zahlprotokoll'!$A22="","",IFERROR('Zahlprotokoll'!$P22+'Zahlprotokoll'!$O22,0))</f>
        <v/>
      </c>
      <c r="R22" s="2" t="n"/>
      <c r="S22" s="5" t="n"/>
      <c r="T22" s="9">
        <f>IF('Zahlprotokoll'!$A22="","",IF('Zahlprotokoll'!$R22="Ja","OK","Beleg fehlt"))</f>
        <v/>
      </c>
    </row>
    <row r="23">
      <c r="A23" s="2" t="n"/>
      <c r="B23" s="3" t="n"/>
      <c r="C23" s="4" t="n"/>
      <c r="D23" s="2" t="n"/>
      <c r="E23" s="5" t="n"/>
      <c r="F23" s="5" t="n"/>
      <c r="G23" s="2" t="n"/>
      <c r="H23" s="2" t="n"/>
      <c r="I23" s="6" t="n"/>
      <c r="J23" s="7" t="n"/>
      <c r="K23" s="8">
        <f>IF(COUNTA('Zahlprotokoll'!$A23:$J23,'Zahlprotokoll'!$M23,'Zahlprotokoll'!$R23,'Zahlprotokoll'!$S23)=0,"",IFERROR('Zahlprotokoll'!$I23*'Zahlprotokoll'!$J23,0))</f>
        <v/>
      </c>
      <c r="L23" s="8">
        <f>IF('Zahlprotokoll'!$A23="","",IFERROR('Zahlprotokoll'!$I23+'Zahlprotokoll'!$K23,0))</f>
        <v/>
      </c>
      <c r="M23" s="6" t="n"/>
      <c r="N23" s="8">
        <f>IF('Zahlprotokoll'!$A23="","",IFERROR('Zahlprotokoll'!$M23*1.19,0))</f>
        <v/>
      </c>
      <c r="O23" s="8">
        <f>IF('Zahlprotokoll'!$A23="","",IF('Zahlprotokoll'!$H23="Bar",'Zahlprotokoll'!$L23-'Zahlprotokoll'!$N23,0))</f>
        <v/>
      </c>
      <c r="P23" s="8">
        <f>IF('Zahlprotokoll'!$A23="","",'Zahlprotokoll'!$Q22)</f>
        <v/>
      </c>
      <c r="Q23" s="8">
        <f>IF('Zahlprotokoll'!$A23="","",IFERROR('Zahlprotokoll'!$P23+'Zahlprotokoll'!$O23,0))</f>
        <v/>
      </c>
      <c r="R23" s="2" t="n"/>
      <c r="S23" s="5" t="n"/>
      <c r="T23" s="9">
        <f>IF('Zahlprotokoll'!$A23="","",IF('Zahlprotokoll'!$R23="Ja","OK","Beleg fehlt"))</f>
        <v/>
      </c>
    </row>
    <row r="24">
      <c r="A24" s="2" t="n"/>
      <c r="B24" s="3" t="n"/>
      <c r="C24" s="4" t="n"/>
      <c r="D24" s="2" t="n"/>
      <c r="E24" s="5" t="n"/>
      <c r="F24" s="5" t="n"/>
      <c r="G24" s="2" t="n"/>
      <c r="H24" s="2" t="n"/>
      <c r="I24" s="6" t="n"/>
      <c r="J24" s="7" t="n"/>
      <c r="K24" s="8">
        <f>IF(COUNTA('Zahlprotokoll'!$A24:$J24,'Zahlprotokoll'!$M24,'Zahlprotokoll'!$R24,'Zahlprotokoll'!$S24)=0,"",IFERROR('Zahlprotokoll'!$I24*'Zahlprotokoll'!$J24,0))</f>
        <v/>
      </c>
      <c r="L24" s="8">
        <f>IF('Zahlprotokoll'!$A24="","",IFERROR('Zahlprotokoll'!$I24+'Zahlprotokoll'!$K24,0))</f>
        <v/>
      </c>
      <c r="M24" s="6" t="n"/>
      <c r="N24" s="8">
        <f>IF('Zahlprotokoll'!$A24="","",IFERROR('Zahlprotokoll'!$M24*1.19,0))</f>
        <v/>
      </c>
      <c r="O24" s="8">
        <f>IF('Zahlprotokoll'!$A24="","",IF('Zahlprotokoll'!$H24="Bar",'Zahlprotokoll'!$L24-'Zahlprotokoll'!$N24,0))</f>
        <v/>
      </c>
      <c r="P24" s="8">
        <f>IF('Zahlprotokoll'!$A24="","",'Zahlprotokoll'!$Q23)</f>
        <v/>
      </c>
      <c r="Q24" s="8">
        <f>IF('Zahlprotokoll'!$A24="","",IFERROR('Zahlprotokoll'!$P24+'Zahlprotokoll'!$O24,0))</f>
        <v/>
      </c>
      <c r="R24" s="2" t="n"/>
      <c r="S24" s="5" t="n"/>
      <c r="T24" s="9">
        <f>IF('Zahlprotokoll'!$A24="","",IF('Zahlprotokoll'!$R24="Ja","OK","Beleg fehlt"))</f>
        <v/>
      </c>
    </row>
    <row r="25">
      <c r="A25" s="2" t="n"/>
      <c r="B25" s="3" t="n"/>
      <c r="C25" s="4" t="n"/>
      <c r="D25" s="2" t="n"/>
      <c r="E25" s="5" t="n"/>
      <c r="F25" s="5" t="n"/>
      <c r="G25" s="2" t="n"/>
      <c r="H25" s="2" t="n"/>
      <c r="I25" s="6" t="n"/>
      <c r="J25" s="7" t="n"/>
      <c r="K25" s="8">
        <f>IF(COUNTA('Zahlprotokoll'!$A25:$J25,'Zahlprotokoll'!$M25,'Zahlprotokoll'!$R25,'Zahlprotokoll'!$S25)=0,"",IFERROR('Zahlprotokoll'!$I25*'Zahlprotokoll'!$J25,0))</f>
        <v/>
      </c>
      <c r="L25" s="8">
        <f>IF('Zahlprotokoll'!$A25="","",IFERROR('Zahlprotokoll'!$I25+'Zahlprotokoll'!$K25,0))</f>
        <v/>
      </c>
      <c r="M25" s="6" t="n"/>
      <c r="N25" s="8">
        <f>IF('Zahlprotokoll'!$A25="","",IFERROR('Zahlprotokoll'!$M25*1.19,0))</f>
        <v/>
      </c>
      <c r="O25" s="8">
        <f>IF('Zahlprotokoll'!$A25="","",IF('Zahlprotokoll'!$H25="Bar",'Zahlprotokoll'!$L25-'Zahlprotokoll'!$N25,0))</f>
        <v/>
      </c>
      <c r="P25" s="8">
        <f>IF('Zahlprotokoll'!$A25="","",'Zahlprotokoll'!$Q24)</f>
        <v/>
      </c>
      <c r="Q25" s="8">
        <f>IF('Zahlprotokoll'!$A25="","",IFERROR('Zahlprotokoll'!$P25+'Zahlprotokoll'!$O25,0))</f>
        <v/>
      </c>
      <c r="R25" s="2" t="n"/>
      <c r="S25" s="5" t="n"/>
      <c r="T25" s="9">
        <f>IF('Zahlprotokoll'!$A25="","",IF('Zahlprotokoll'!$R25="Ja","OK","Beleg fehlt"))</f>
        <v/>
      </c>
    </row>
    <row r="26">
      <c r="A26" s="2" t="n"/>
      <c r="B26" s="3" t="n"/>
      <c r="C26" s="4" t="n"/>
      <c r="D26" s="2" t="n"/>
      <c r="E26" s="5" t="n"/>
      <c r="F26" s="5" t="n"/>
      <c r="G26" s="2" t="n"/>
      <c r="H26" s="2" t="n"/>
      <c r="I26" s="6" t="n"/>
      <c r="J26" s="7" t="n"/>
      <c r="K26" s="8">
        <f>IF(COUNTA('Zahlprotokoll'!$A26:$J26,'Zahlprotokoll'!$M26,'Zahlprotokoll'!$R26,'Zahlprotokoll'!$S26)=0,"",IFERROR('Zahlprotokoll'!$I26*'Zahlprotokoll'!$J26,0))</f>
        <v/>
      </c>
      <c r="L26" s="8">
        <f>IF('Zahlprotokoll'!$A26="","",IFERROR('Zahlprotokoll'!$I26+'Zahlprotokoll'!$K26,0))</f>
        <v/>
      </c>
      <c r="M26" s="6" t="n"/>
      <c r="N26" s="8">
        <f>IF('Zahlprotokoll'!$A26="","",IFERROR('Zahlprotokoll'!$M26*1.19,0))</f>
        <v/>
      </c>
      <c r="O26" s="8">
        <f>IF('Zahlprotokoll'!$A26="","",IF('Zahlprotokoll'!$H26="Bar",'Zahlprotokoll'!$L26-'Zahlprotokoll'!$N26,0))</f>
        <v/>
      </c>
      <c r="P26" s="8">
        <f>IF('Zahlprotokoll'!$A26="","",'Zahlprotokoll'!$Q25)</f>
        <v/>
      </c>
      <c r="Q26" s="8">
        <f>IF('Zahlprotokoll'!$A26="","",IFERROR('Zahlprotokoll'!$P26+'Zahlprotokoll'!$O26,0))</f>
        <v/>
      </c>
      <c r="R26" s="2" t="n"/>
      <c r="S26" s="5" t="n"/>
      <c r="T26" s="9">
        <f>IF('Zahlprotokoll'!$A26="","",IF('Zahlprotokoll'!$R26="Ja","OK","Beleg fehlt"))</f>
        <v/>
      </c>
    </row>
    <row r="27">
      <c r="A27" s="2" t="n"/>
      <c r="B27" s="3" t="n"/>
      <c r="C27" s="4" t="n"/>
      <c r="D27" s="2" t="n"/>
      <c r="E27" s="5" t="n"/>
      <c r="F27" s="5" t="n"/>
      <c r="G27" s="2" t="n"/>
      <c r="H27" s="2" t="n"/>
      <c r="I27" s="6" t="n"/>
      <c r="J27" s="7" t="n"/>
      <c r="K27" s="8">
        <f>IF(COUNTA('Zahlprotokoll'!$A27:$J27,'Zahlprotokoll'!$M27,'Zahlprotokoll'!$R27,'Zahlprotokoll'!$S27)=0,"",IFERROR('Zahlprotokoll'!$I27*'Zahlprotokoll'!$J27,0))</f>
        <v/>
      </c>
      <c r="L27" s="8">
        <f>IF('Zahlprotokoll'!$A27="","",IFERROR('Zahlprotokoll'!$I27+'Zahlprotokoll'!$K27,0))</f>
        <v/>
      </c>
      <c r="M27" s="6" t="n"/>
      <c r="N27" s="8">
        <f>IF('Zahlprotokoll'!$A27="","",IFERROR('Zahlprotokoll'!$M27*1.19,0))</f>
        <v/>
      </c>
      <c r="O27" s="8">
        <f>IF('Zahlprotokoll'!$A27="","",IF('Zahlprotokoll'!$H27="Bar",'Zahlprotokoll'!$L27-'Zahlprotokoll'!$N27,0))</f>
        <v/>
      </c>
      <c r="P27" s="8">
        <f>IF('Zahlprotokoll'!$A27="","",'Zahlprotokoll'!$Q26)</f>
        <v/>
      </c>
      <c r="Q27" s="8">
        <f>IF('Zahlprotokoll'!$A27="","",IFERROR('Zahlprotokoll'!$P27+'Zahlprotokoll'!$O27,0))</f>
        <v/>
      </c>
      <c r="R27" s="2" t="n"/>
      <c r="S27" s="5" t="n"/>
      <c r="T27" s="9">
        <f>IF('Zahlprotokoll'!$A27="","",IF('Zahlprotokoll'!$R27="Ja","OK","Beleg fehlt"))</f>
        <v/>
      </c>
    </row>
    <row r="28">
      <c r="A28" s="2" t="n"/>
      <c r="B28" s="3" t="n"/>
      <c r="C28" s="4" t="n"/>
      <c r="D28" s="2" t="n"/>
      <c r="E28" s="5" t="n"/>
      <c r="F28" s="5" t="n"/>
      <c r="G28" s="2" t="n"/>
      <c r="H28" s="2" t="n"/>
      <c r="I28" s="6" t="n"/>
      <c r="J28" s="7" t="n"/>
      <c r="K28" s="8">
        <f>IF(COUNTA('Zahlprotokoll'!$A28:$J28,'Zahlprotokoll'!$M28,'Zahlprotokoll'!$R28,'Zahlprotokoll'!$S28)=0,"",IFERROR('Zahlprotokoll'!$I28*'Zahlprotokoll'!$J28,0))</f>
        <v/>
      </c>
      <c r="L28" s="8">
        <f>IF('Zahlprotokoll'!$A28="","",IFERROR('Zahlprotokoll'!$I28+'Zahlprotokoll'!$K28,0))</f>
        <v/>
      </c>
      <c r="M28" s="6" t="n"/>
      <c r="N28" s="8">
        <f>IF('Zahlprotokoll'!$A28="","",IFERROR('Zahlprotokoll'!$M28*1.19,0))</f>
        <v/>
      </c>
      <c r="O28" s="8">
        <f>IF('Zahlprotokoll'!$A28="","",IF('Zahlprotokoll'!$H28="Bar",'Zahlprotokoll'!$L28-'Zahlprotokoll'!$N28,0))</f>
        <v/>
      </c>
      <c r="P28" s="8">
        <f>IF('Zahlprotokoll'!$A28="","",'Zahlprotokoll'!$Q27)</f>
        <v/>
      </c>
      <c r="Q28" s="8">
        <f>IF('Zahlprotokoll'!$A28="","",IFERROR('Zahlprotokoll'!$P28+'Zahlprotokoll'!$O28,0))</f>
        <v/>
      </c>
      <c r="R28" s="2" t="n"/>
      <c r="S28" s="5" t="n"/>
      <c r="T28" s="9">
        <f>IF('Zahlprotokoll'!$A28="","",IF('Zahlprotokoll'!$R28="Ja","OK","Beleg fehlt"))</f>
        <v/>
      </c>
    </row>
    <row r="29">
      <c r="A29" s="2" t="n"/>
      <c r="B29" s="3" t="n"/>
      <c r="C29" s="4" t="n"/>
      <c r="D29" s="2" t="n"/>
      <c r="E29" s="5" t="n"/>
      <c r="F29" s="5" t="n"/>
      <c r="G29" s="2" t="n"/>
      <c r="H29" s="2" t="n"/>
      <c r="I29" s="6" t="n"/>
      <c r="J29" s="7" t="n"/>
      <c r="K29" s="8">
        <f>IF(COUNTA('Zahlprotokoll'!$A29:$J29,'Zahlprotokoll'!$M29,'Zahlprotokoll'!$R29,'Zahlprotokoll'!$S29)=0,"",IFERROR('Zahlprotokoll'!$I29*'Zahlprotokoll'!$J29,0))</f>
        <v/>
      </c>
      <c r="L29" s="8">
        <f>IF('Zahlprotokoll'!$A29="","",IFERROR('Zahlprotokoll'!$I29+'Zahlprotokoll'!$K29,0))</f>
        <v/>
      </c>
      <c r="M29" s="6" t="n"/>
      <c r="N29" s="8">
        <f>IF('Zahlprotokoll'!$A29="","",IFERROR('Zahlprotokoll'!$M29*1.19,0))</f>
        <v/>
      </c>
      <c r="O29" s="8">
        <f>IF('Zahlprotokoll'!$A29="","",IF('Zahlprotokoll'!$H29="Bar",'Zahlprotokoll'!$L29-'Zahlprotokoll'!$N29,0))</f>
        <v/>
      </c>
      <c r="P29" s="8">
        <f>IF('Zahlprotokoll'!$A29="","",'Zahlprotokoll'!$Q28)</f>
        <v/>
      </c>
      <c r="Q29" s="8">
        <f>IF('Zahlprotokoll'!$A29="","",IFERROR('Zahlprotokoll'!$P29+'Zahlprotokoll'!$O29,0))</f>
        <v/>
      </c>
      <c r="R29" s="2" t="n"/>
      <c r="S29" s="5" t="n"/>
      <c r="T29" s="9">
        <f>IF('Zahlprotokoll'!$A29="","",IF('Zahlprotokoll'!$R29="Ja","OK","Beleg fehlt"))</f>
        <v/>
      </c>
    </row>
    <row r="30">
      <c r="A30" s="2" t="n"/>
      <c r="B30" s="3" t="n"/>
      <c r="C30" s="4" t="n"/>
      <c r="D30" s="2" t="n"/>
      <c r="E30" s="5" t="n"/>
      <c r="F30" s="5" t="n"/>
      <c r="G30" s="2" t="n"/>
      <c r="H30" s="2" t="n"/>
      <c r="I30" s="6" t="n"/>
      <c r="J30" s="7" t="n"/>
      <c r="K30" s="8">
        <f>IF(COUNTA('Zahlprotokoll'!$A30:$J30,'Zahlprotokoll'!$M30,'Zahlprotokoll'!$R30,'Zahlprotokoll'!$S30)=0,"",IFERROR('Zahlprotokoll'!$I30*'Zahlprotokoll'!$J30,0))</f>
        <v/>
      </c>
      <c r="L30" s="8">
        <f>IF('Zahlprotokoll'!$A30="","",IFERROR('Zahlprotokoll'!$I30+'Zahlprotokoll'!$K30,0))</f>
        <v/>
      </c>
      <c r="M30" s="6" t="n"/>
      <c r="N30" s="8">
        <f>IF('Zahlprotokoll'!$A30="","",IFERROR('Zahlprotokoll'!$M30*1.19,0))</f>
        <v/>
      </c>
      <c r="O30" s="8">
        <f>IF('Zahlprotokoll'!$A30="","",IF('Zahlprotokoll'!$H30="Bar",'Zahlprotokoll'!$L30-'Zahlprotokoll'!$N30,0))</f>
        <v/>
      </c>
      <c r="P30" s="8">
        <f>IF('Zahlprotokoll'!$A30="","",'Zahlprotokoll'!$Q29)</f>
        <v/>
      </c>
      <c r="Q30" s="8">
        <f>IF('Zahlprotokoll'!$A30="","",IFERROR('Zahlprotokoll'!$P30+'Zahlprotokoll'!$O30,0))</f>
        <v/>
      </c>
      <c r="R30" s="2" t="n"/>
      <c r="S30" s="5" t="n"/>
      <c r="T30" s="9">
        <f>IF('Zahlprotokoll'!$A30="","",IF('Zahlprotokoll'!$R30="Ja","OK","Beleg fehlt"))</f>
        <v/>
      </c>
    </row>
    <row r="31">
      <c r="A31" s="2" t="n"/>
      <c r="B31" s="3" t="n"/>
      <c r="C31" s="4" t="n"/>
      <c r="D31" s="2" t="n"/>
      <c r="E31" s="5" t="n"/>
      <c r="F31" s="5" t="n"/>
      <c r="G31" s="2" t="n"/>
      <c r="H31" s="2" t="n"/>
      <c r="I31" s="6" t="n"/>
      <c r="J31" s="7" t="n"/>
      <c r="K31" s="8">
        <f>IF(COUNTA('Zahlprotokoll'!$A31:$J31,'Zahlprotokoll'!$M31,'Zahlprotokoll'!$R31,'Zahlprotokoll'!$S31)=0,"",IFERROR('Zahlprotokoll'!$I31*'Zahlprotokoll'!$J31,0))</f>
        <v/>
      </c>
      <c r="L31" s="8">
        <f>IF('Zahlprotokoll'!$A31="","",IFERROR('Zahlprotokoll'!$I31+'Zahlprotokoll'!$K31,0))</f>
        <v/>
      </c>
      <c r="M31" s="6" t="n"/>
      <c r="N31" s="8">
        <f>IF('Zahlprotokoll'!$A31="","",IFERROR('Zahlprotokoll'!$M31*1.19,0))</f>
        <v/>
      </c>
      <c r="O31" s="8">
        <f>IF('Zahlprotokoll'!$A31="","",IF('Zahlprotokoll'!$H31="Bar",'Zahlprotokoll'!$L31-'Zahlprotokoll'!$N31,0))</f>
        <v/>
      </c>
      <c r="P31" s="8">
        <f>IF('Zahlprotokoll'!$A31="","",'Zahlprotokoll'!$Q30)</f>
        <v/>
      </c>
      <c r="Q31" s="8">
        <f>IF('Zahlprotokoll'!$A31="","",IFERROR('Zahlprotokoll'!$P31+'Zahlprotokoll'!$O31,0))</f>
        <v/>
      </c>
      <c r="R31" s="2" t="n"/>
      <c r="S31" s="5" t="n"/>
      <c r="T31" s="9">
        <f>IF('Zahlprotokoll'!$A31="","",IF('Zahlprotokoll'!$R31="Ja","OK","Beleg fehlt"))</f>
        <v/>
      </c>
    </row>
    <row r="32">
      <c r="A32" s="2" t="n"/>
      <c r="B32" s="3" t="n"/>
      <c r="C32" s="4" t="n"/>
      <c r="D32" s="2" t="n"/>
      <c r="E32" s="5" t="n"/>
      <c r="F32" s="5" t="n"/>
      <c r="G32" s="2" t="n"/>
      <c r="H32" s="2" t="n"/>
      <c r="I32" s="6" t="n"/>
      <c r="J32" s="7" t="n"/>
      <c r="K32" s="8">
        <f>IF(COUNTA('Zahlprotokoll'!$A32:$J32,'Zahlprotokoll'!$M32,'Zahlprotokoll'!$R32,'Zahlprotokoll'!$S32)=0,"",IFERROR('Zahlprotokoll'!$I32*'Zahlprotokoll'!$J32,0))</f>
        <v/>
      </c>
      <c r="L32" s="8">
        <f>IF('Zahlprotokoll'!$A32="","",IFERROR('Zahlprotokoll'!$I32+'Zahlprotokoll'!$K32,0))</f>
        <v/>
      </c>
      <c r="M32" s="6" t="n"/>
      <c r="N32" s="8">
        <f>IF('Zahlprotokoll'!$A32="","",IFERROR('Zahlprotokoll'!$M32*1.19,0))</f>
        <v/>
      </c>
      <c r="O32" s="8">
        <f>IF('Zahlprotokoll'!$A32="","",IF('Zahlprotokoll'!$H32="Bar",'Zahlprotokoll'!$L32-'Zahlprotokoll'!$N32,0))</f>
        <v/>
      </c>
      <c r="P32" s="8">
        <f>IF('Zahlprotokoll'!$A32="","",'Zahlprotokoll'!$Q31)</f>
        <v/>
      </c>
      <c r="Q32" s="8">
        <f>IF('Zahlprotokoll'!$A32="","",IFERROR('Zahlprotokoll'!$P32+'Zahlprotokoll'!$O32,0))</f>
        <v/>
      </c>
      <c r="R32" s="2" t="n"/>
      <c r="S32" s="5" t="n"/>
      <c r="T32" s="9">
        <f>IF('Zahlprotokoll'!$A32="","",IF('Zahlprotokoll'!$R32="Ja","OK","Beleg fehlt"))</f>
        <v/>
      </c>
    </row>
    <row r="33">
      <c r="A33" s="2" t="n"/>
      <c r="B33" s="3" t="n"/>
      <c r="C33" s="4" t="n"/>
      <c r="D33" s="2" t="n"/>
      <c r="E33" s="5" t="n"/>
      <c r="F33" s="5" t="n"/>
      <c r="G33" s="2" t="n"/>
      <c r="H33" s="2" t="n"/>
      <c r="I33" s="6" t="n"/>
      <c r="J33" s="7" t="n"/>
      <c r="K33" s="8">
        <f>IF(COUNTA('Zahlprotokoll'!$A33:$J33,'Zahlprotokoll'!$M33,'Zahlprotokoll'!$R33,'Zahlprotokoll'!$S33)=0,"",IFERROR('Zahlprotokoll'!$I33*'Zahlprotokoll'!$J33,0))</f>
        <v/>
      </c>
      <c r="L33" s="8">
        <f>IF('Zahlprotokoll'!$A33="","",IFERROR('Zahlprotokoll'!$I33+'Zahlprotokoll'!$K33,0))</f>
        <v/>
      </c>
      <c r="M33" s="6" t="n"/>
      <c r="N33" s="8">
        <f>IF('Zahlprotokoll'!$A33="","",IFERROR('Zahlprotokoll'!$M33*1.19,0))</f>
        <v/>
      </c>
      <c r="O33" s="8">
        <f>IF('Zahlprotokoll'!$A33="","",IF('Zahlprotokoll'!$H33="Bar",'Zahlprotokoll'!$L33-'Zahlprotokoll'!$N33,0))</f>
        <v/>
      </c>
      <c r="P33" s="8">
        <f>IF('Zahlprotokoll'!$A33="","",'Zahlprotokoll'!$Q32)</f>
        <v/>
      </c>
      <c r="Q33" s="8">
        <f>IF('Zahlprotokoll'!$A33="","",IFERROR('Zahlprotokoll'!$P33+'Zahlprotokoll'!$O33,0))</f>
        <v/>
      </c>
      <c r="R33" s="2" t="n"/>
      <c r="S33" s="5" t="n"/>
      <c r="T33" s="9">
        <f>IF('Zahlprotokoll'!$A33="","",IF('Zahlprotokoll'!$R33="Ja","OK","Beleg fehlt"))</f>
        <v/>
      </c>
    </row>
    <row r="34">
      <c r="A34" s="2" t="n"/>
      <c r="B34" s="3" t="n"/>
      <c r="C34" s="4" t="n"/>
      <c r="D34" s="2" t="n"/>
      <c r="E34" s="5" t="n"/>
      <c r="F34" s="5" t="n"/>
      <c r="G34" s="2" t="n"/>
      <c r="H34" s="2" t="n"/>
      <c r="I34" s="6" t="n"/>
      <c r="J34" s="7" t="n"/>
      <c r="K34" s="8">
        <f>IF(COUNTA('Zahlprotokoll'!$A34:$J34,'Zahlprotokoll'!$M34,'Zahlprotokoll'!$R34,'Zahlprotokoll'!$S34)=0,"",IFERROR('Zahlprotokoll'!$I34*'Zahlprotokoll'!$J34,0))</f>
        <v/>
      </c>
      <c r="L34" s="8">
        <f>IF('Zahlprotokoll'!$A34="","",IFERROR('Zahlprotokoll'!$I34+'Zahlprotokoll'!$K34,0))</f>
        <v/>
      </c>
      <c r="M34" s="6" t="n"/>
      <c r="N34" s="8">
        <f>IF('Zahlprotokoll'!$A34="","",IFERROR('Zahlprotokoll'!$M34*1.19,0))</f>
        <v/>
      </c>
      <c r="O34" s="8">
        <f>IF('Zahlprotokoll'!$A34="","",IF('Zahlprotokoll'!$H34="Bar",'Zahlprotokoll'!$L34-'Zahlprotokoll'!$N34,0))</f>
        <v/>
      </c>
      <c r="P34" s="8">
        <f>IF('Zahlprotokoll'!$A34="","",'Zahlprotokoll'!$Q33)</f>
        <v/>
      </c>
      <c r="Q34" s="8">
        <f>IF('Zahlprotokoll'!$A34="","",IFERROR('Zahlprotokoll'!$P34+'Zahlprotokoll'!$O34,0))</f>
        <v/>
      </c>
      <c r="R34" s="2" t="n"/>
      <c r="S34" s="5" t="n"/>
      <c r="T34" s="9">
        <f>IF('Zahlprotokoll'!$A34="","",IF('Zahlprotokoll'!$R34="Ja","OK","Beleg fehlt"))</f>
        <v/>
      </c>
    </row>
    <row r="35">
      <c r="A35" s="2" t="n"/>
      <c r="B35" s="3" t="n"/>
      <c r="C35" s="4" t="n"/>
      <c r="D35" s="2" t="n"/>
      <c r="E35" s="5" t="n"/>
      <c r="F35" s="5" t="n"/>
      <c r="G35" s="2" t="n"/>
      <c r="H35" s="2" t="n"/>
      <c r="I35" s="6" t="n"/>
      <c r="J35" s="7" t="n"/>
      <c r="K35" s="8">
        <f>IF(COUNTA('Zahlprotokoll'!$A35:$J35,'Zahlprotokoll'!$M35,'Zahlprotokoll'!$R35,'Zahlprotokoll'!$S35)=0,"",IFERROR('Zahlprotokoll'!$I35*'Zahlprotokoll'!$J35,0))</f>
        <v/>
      </c>
      <c r="L35" s="8">
        <f>IF('Zahlprotokoll'!$A35="","",IFERROR('Zahlprotokoll'!$I35+'Zahlprotokoll'!$K35,0))</f>
        <v/>
      </c>
      <c r="M35" s="6" t="n"/>
      <c r="N35" s="8">
        <f>IF('Zahlprotokoll'!$A35="","",IFERROR('Zahlprotokoll'!$M35*1.19,0))</f>
        <v/>
      </c>
      <c r="O35" s="8">
        <f>IF('Zahlprotokoll'!$A35="","",IF('Zahlprotokoll'!$H35="Bar",'Zahlprotokoll'!$L35-'Zahlprotokoll'!$N35,0))</f>
        <v/>
      </c>
      <c r="P35" s="8">
        <f>IF('Zahlprotokoll'!$A35="","",'Zahlprotokoll'!$Q34)</f>
        <v/>
      </c>
      <c r="Q35" s="8">
        <f>IF('Zahlprotokoll'!$A35="","",IFERROR('Zahlprotokoll'!$P35+'Zahlprotokoll'!$O35,0))</f>
        <v/>
      </c>
      <c r="R35" s="2" t="n"/>
      <c r="S35" s="5" t="n"/>
      <c r="T35" s="9">
        <f>IF('Zahlprotokoll'!$A35="","",IF('Zahlprotokoll'!$R35="Ja","OK","Beleg fehlt"))</f>
        <v/>
      </c>
    </row>
    <row r="36">
      <c r="A36" s="2" t="n"/>
      <c r="B36" s="3" t="n"/>
      <c r="C36" s="4" t="n"/>
      <c r="D36" s="2" t="n"/>
      <c r="E36" s="5" t="n"/>
      <c r="F36" s="5" t="n"/>
      <c r="G36" s="2" t="n"/>
      <c r="H36" s="2" t="n"/>
      <c r="I36" s="6" t="n"/>
      <c r="J36" s="7" t="n"/>
      <c r="K36" s="8">
        <f>IF(COUNTA('Zahlprotokoll'!$A36:$J36,'Zahlprotokoll'!$M36,'Zahlprotokoll'!$R36,'Zahlprotokoll'!$S36)=0,"",IFERROR('Zahlprotokoll'!$I36*'Zahlprotokoll'!$J36,0))</f>
        <v/>
      </c>
      <c r="L36" s="8">
        <f>IF('Zahlprotokoll'!$A36="","",IFERROR('Zahlprotokoll'!$I36+'Zahlprotokoll'!$K36,0))</f>
        <v/>
      </c>
      <c r="M36" s="6" t="n"/>
      <c r="N36" s="8">
        <f>IF('Zahlprotokoll'!$A36="","",IFERROR('Zahlprotokoll'!$M36*1.19,0))</f>
        <v/>
      </c>
      <c r="O36" s="8">
        <f>IF('Zahlprotokoll'!$A36="","",IF('Zahlprotokoll'!$H36="Bar",'Zahlprotokoll'!$L36-'Zahlprotokoll'!$N36,0))</f>
        <v/>
      </c>
      <c r="P36" s="8">
        <f>IF('Zahlprotokoll'!$A36="","",'Zahlprotokoll'!$Q35)</f>
        <v/>
      </c>
      <c r="Q36" s="8">
        <f>IF('Zahlprotokoll'!$A36="","",IFERROR('Zahlprotokoll'!$P36+'Zahlprotokoll'!$O36,0))</f>
        <v/>
      </c>
      <c r="R36" s="2" t="n"/>
      <c r="S36" s="5" t="n"/>
      <c r="T36" s="9">
        <f>IF('Zahlprotokoll'!$A36="","",IF('Zahlprotokoll'!$R36="Ja","OK","Beleg fehlt"))</f>
        <v/>
      </c>
    </row>
    <row r="37">
      <c r="A37" s="2" t="n"/>
      <c r="B37" s="3" t="n"/>
      <c r="C37" s="4" t="n"/>
      <c r="D37" s="2" t="n"/>
      <c r="E37" s="5" t="n"/>
      <c r="F37" s="5" t="n"/>
      <c r="G37" s="2" t="n"/>
      <c r="H37" s="2" t="n"/>
      <c r="I37" s="6" t="n"/>
      <c r="J37" s="7" t="n"/>
      <c r="K37" s="8">
        <f>IF(COUNTA('Zahlprotokoll'!$A37:$J37,'Zahlprotokoll'!$M37,'Zahlprotokoll'!$R37,'Zahlprotokoll'!$S37)=0,"",IFERROR('Zahlprotokoll'!$I37*'Zahlprotokoll'!$J37,0))</f>
        <v/>
      </c>
      <c r="L37" s="8">
        <f>IF('Zahlprotokoll'!$A37="","",IFERROR('Zahlprotokoll'!$I37+'Zahlprotokoll'!$K37,0))</f>
        <v/>
      </c>
      <c r="M37" s="6" t="n"/>
      <c r="N37" s="8">
        <f>IF('Zahlprotokoll'!$A37="","",IFERROR('Zahlprotokoll'!$M37*1.19,0))</f>
        <v/>
      </c>
      <c r="O37" s="8">
        <f>IF('Zahlprotokoll'!$A37="","",IF('Zahlprotokoll'!$H37="Bar",'Zahlprotokoll'!$L37-'Zahlprotokoll'!$N37,0))</f>
        <v/>
      </c>
      <c r="P37" s="8">
        <f>IF('Zahlprotokoll'!$A37="","",'Zahlprotokoll'!$Q36)</f>
        <v/>
      </c>
      <c r="Q37" s="8">
        <f>IF('Zahlprotokoll'!$A37="","",IFERROR('Zahlprotokoll'!$P37+'Zahlprotokoll'!$O37,0))</f>
        <v/>
      </c>
      <c r="R37" s="2" t="n"/>
      <c r="S37" s="5" t="n"/>
      <c r="T37" s="9">
        <f>IF('Zahlprotokoll'!$A37="","",IF('Zahlprotokoll'!$R37="Ja","OK","Beleg fehlt"))</f>
        <v/>
      </c>
    </row>
    <row r="38">
      <c r="A38" s="2" t="n"/>
      <c r="B38" s="3" t="n"/>
      <c r="C38" s="4" t="n"/>
      <c r="D38" s="2" t="n"/>
      <c r="E38" s="5" t="n"/>
      <c r="F38" s="5" t="n"/>
      <c r="G38" s="2" t="n"/>
      <c r="H38" s="2" t="n"/>
      <c r="I38" s="6" t="n"/>
      <c r="J38" s="7" t="n"/>
      <c r="K38" s="8">
        <f>IF(COUNTA('Zahlprotokoll'!$A38:$J38,'Zahlprotokoll'!$M38,'Zahlprotokoll'!$R38,'Zahlprotokoll'!$S38)=0,"",IFERROR('Zahlprotokoll'!$I38*'Zahlprotokoll'!$J38,0))</f>
        <v/>
      </c>
      <c r="L38" s="8">
        <f>IF('Zahlprotokoll'!$A38="","",IFERROR('Zahlprotokoll'!$I38+'Zahlprotokoll'!$K38,0))</f>
        <v/>
      </c>
      <c r="M38" s="6" t="n"/>
      <c r="N38" s="8">
        <f>IF('Zahlprotokoll'!$A38="","",IFERROR('Zahlprotokoll'!$M38*1.19,0))</f>
        <v/>
      </c>
      <c r="O38" s="8">
        <f>IF('Zahlprotokoll'!$A38="","",IF('Zahlprotokoll'!$H38="Bar",'Zahlprotokoll'!$L38-'Zahlprotokoll'!$N38,0))</f>
        <v/>
      </c>
      <c r="P38" s="8">
        <f>IF('Zahlprotokoll'!$A38="","",'Zahlprotokoll'!$Q37)</f>
        <v/>
      </c>
      <c r="Q38" s="8">
        <f>IF('Zahlprotokoll'!$A38="","",IFERROR('Zahlprotokoll'!$P38+'Zahlprotokoll'!$O38,0))</f>
        <v/>
      </c>
      <c r="R38" s="2" t="n"/>
      <c r="S38" s="5" t="n"/>
      <c r="T38" s="9">
        <f>IF('Zahlprotokoll'!$A38="","",IF('Zahlprotokoll'!$R38="Ja","OK","Beleg fehlt"))</f>
        <v/>
      </c>
    </row>
    <row r="39">
      <c r="A39" s="2" t="n"/>
      <c r="B39" s="3" t="n"/>
      <c r="C39" s="4" t="n"/>
      <c r="D39" s="2" t="n"/>
      <c r="E39" s="5" t="n"/>
      <c r="F39" s="5" t="n"/>
      <c r="G39" s="2" t="n"/>
      <c r="H39" s="2" t="n"/>
      <c r="I39" s="6" t="n"/>
      <c r="J39" s="7" t="n"/>
      <c r="K39" s="8">
        <f>IF(COUNTA('Zahlprotokoll'!$A39:$J39,'Zahlprotokoll'!$M39,'Zahlprotokoll'!$R39,'Zahlprotokoll'!$S39)=0,"",IFERROR('Zahlprotokoll'!$I39*'Zahlprotokoll'!$J39,0))</f>
        <v/>
      </c>
      <c r="L39" s="8">
        <f>IF('Zahlprotokoll'!$A39="","",IFERROR('Zahlprotokoll'!$I39+'Zahlprotokoll'!$K39,0))</f>
        <v/>
      </c>
      <c r="M39" s="6" t="n"/>
      <c r="N39" s="8">
        <f>IF('Zahlprotokoll'!$A39="","",IFERROR('Zahlprotokoll'!$M39*1.19,0))</f>
        <v/>
      </c>
      <c r="O39" s="8">
        <f>IF('Zahlprotokoll'!$A39="","",IF('Zahlprotokoll'!$H39="Bar",'Zahlprotokoll'!$L39-'Zahlprotokoll'!$N39,0))</f>
        <v/>
      </c>
      <c r="P39" s="8">
        <f>IF('Zahlprotokoll'!$A39="","",'Zahlprotokoll'!$Q38)</f>
        <v/>
      </c>
      <c r="Q39" s="8">
        <f>IF('Zahlprotokoll'!$A39="","",IFERROR('Zahlprotokoll'!$P39+'Zahlprotokoll'!$O39,0))</f>
        <v/>
      </c>
      <c r="R39" s="2" t="n"/>
      <c r="S39" s="5" t="n"/>
      <c r="T39" s="9">
        <f>IF('Zahlprotokoll'!$A39="","",IF('Zahlprotokoll'!$R39="Ja","OK","Beleg fehlt"))</f>
        <v/>
      </c>
    </row>
    <row r="40">
      <c r="A40" s="2" t="n"/>
      <c r="B40" s="3" t="n"/>
      <c r="C40" s="4" t="n"/>
      <c r="D40" s="2" t="n"/>
      <c r="E40" s="5" t="n"/>
      <c r="F40" s="5" t="n"/>
      <c r="G40" s="2" t="n"/>
      <c r="H40" s="2" t="n"/>
      <c r="I40" s="6" t="n"/>
      <c r="J40" s="7" t="n"/>
      <c r="K40" s="8">
        <f>IF(COUNTA('Zahlprotokoll'!$A40:$J40,'Zahlprotokoll'!$M40,'Zahlprotokoll'!$R40,'Zahlprotokoll'!$S40)=0,"",IFERROR('Zahlprotokoll'!$I40*'Zahlprotokoll'!$J40,0))</f>
        <v/>
      </c>
      <c r="L40" s="8">
        <f>IF('Zahlprotokoll'!$A40="","",IFERROR('Zahlprotokoll'!$I40+'Zahlprotokoll'!$K40,0))</f>
        <v/>
      </c>
      <c r="M40" s="6" t="n"/>
      <c r="N40" s="8">
        <f>IF('Zahlprotokoll'!$A40="","",IFERROR('Zahlprotokoll'!$M40*1.19,0))</f>
        <v/>
      </c>
      <c r="O40" s="8">
        <f>IF('Zahlprotokoll'!$A40="","",IF('Zahlprotokoll'!$H40="Bar",'Zahlprotokoll'!$L40-'Zahlprotokoll'!$N40,0))</f>
        <v/>
      </c>
      <c r="P40" s="8">
        <f>IF('Zahlprotokoll'!$A40="","",'Zahlprotokoll'!$Q39)</f>
        <v/>
      </c>
      <c r="Q40" s="8">
        <f>IF('Zahlprotokoll'!$A40="","",IFERROR('Zahlprotokoll'!$P40+'Zahlprotokoll'!$O40,0))</f>
        <v/>
      </c>
      <c r="R40" s="2" t="n"/>
      <c r="S40" s="5" t="n"/>
      <c r="T40" s="9">
        <f>IF('Zahlprotokoll'!$A40="","",IF('Zahlprotokoll'!$R40="Ja","OK","Beleg fehlt"))</f>
        <v/>
      </c>
    </row>
    <row r="41">
      <c r="A41" s="2" t="n"/>
      <c r="B41" s="3" t="n"/>
      <c r="C41" s="4" t="n"/>
      <c r="D41" s="2" t="n"/>
      <c r="E41" s="5" t="n"/>
      <c r="F41" s="5" t="n"/>
      <c r="G41" s="2" t="n"/>
      <c r="H41" s="2" t="n"/>
      <c r="I41" s="6" t="n"/>
      <c r="J41" s="7" t="n"/>
      <c r="K41" s="8">
        <f>IF(COUNTA('Zahlprotokoll'!$A41:$J41,'Zahlprotokoll'!$M41,'Zahlprotokoll'!$R41,'Zahlprotokoll'!$S41)=0,"",IFERROR('Zahlprotokoll'!$I41*'Zahlprotokoll'!$J41,0))</f>
        <v/>
      </c>
      <c r="L41" s="8">
        <f>IF('Zahlprotokoll'!$A41="","",IFERROR('Zahlprotokoll'!$I41+'Zahlprotokoll'!$K41,0))</f>
        <v/>
      </c>
      <c r="M41" s="6" t="n"/>
      <c r="N41" s="8">
        <f>IF('Zahlprotokoll'!$A41="","",IFERROR('Zahlprotokoll'!$M41*1.19,0))</f>
        <v/>
      </c>
      <c r="O41" s="8">
        <f>IF('Zahlprotokoll'!$A41="","",IF('Zahlprotokoll'!$H41="Bar",'Zahlprotokoll'!$L41-'Zahlprotokoll'!$N41,0))</f>
        <v/>
      </c>
      <c r="P41" s="8">
        <f>IF('Zahlprotokoll'!$A41="","",'Zahlprotokoll'!$Q40)</f>
        <v/>
      </c>
      <c r="Q41" s="8">
        <f>IF('Zahlprotokoll'!$A41="","",IFERROR('Zahlprotokoll'!$P41+'Zahlprotokoll'!$O41,0))</f>
        <v/>
      </c>
      <c r="R41" s="2" t="n"/>
      <c r="S41" s="5" t="n"/>
      <c r="T41" s="9">
        <f>IF('Zahlprotokoll'!$A41="","",IF('Zahlprotokoll'!$R41="Ja","OK","Beleg fehlt"))</f>
        <v/>
      </c>
    </row>
    <row r="42">
      <c r="A42" s="2" t="n"/>
      <c r="B42" s="3" t="n"/>
      <c r="C42" s="4" t="n"/>
      <c r="D42" s="2" t="n"/>
      <c r="E42" s="5" t="n"/>
      <c r="F42" s="5" t="n"/>
      <c r="G42" s="2" t="n"/>
      <c r="H42" s="2" t="n"/>
      <c r="I42" s="6" t="n"/>
      <c r="J42" s="7" t="n"/>
      <c r="K42" s="8">
        <f>IF(COUNTA('Zahlprotokoll'!$A42:$J42,'Zahlprotokoll'!$M42,'Zahlprotokoll'!$R42,'Zahlprotokoll'!$S42)=0,"",IFERROR('Zahlprotokoll'!$I42*'Zahlprotokoll'!$J42,0))</f>
        <v/>
      </c>
      <c r="L42" s="8">
        <f>IF('Zahlprotokoll'!$A42="","",IFERROR('Zahlprotokoll'!$I42+'Zahlprotokoll'!$K42,0))</f>
        <v/>
      </c>
      <c r="M42" s="6" t="n"/>
      <c r="N42" s="8">
        <f>IF('Zahlprotokoll'!$A42="","",IFERROR('Zahlprotokoll'!$M42*1.19,0))</f>
        <v/>
      </c>
      <c r="O42" s="8">
        <f>IF('Zahlprotokoll'!$A42="","",IF('Zahlprotokoll'!$H42="Bar",'Zahlprotokoll'!$L42-'Zahlprotokoll'!$N42,0))</f>
        <v/>
      </c>
      <c r="P42" s="8">
        <f>IF('Zahlprotokoll'!$A42="","",'Zahlprotokoll'!$Q41)</f>
        <v/>
      </c>
      <c r="Q42" s="8">
        <f>IF('Zahlprotokoll'!$A42="","",IFERROR('Zahlprotokoll'!$P42+'Zahlprotokoll'!$O42,0))</f>
        <v/>
      </c>
      <c r="R42" s="2" t="n"/>
      <c r="S42" s="5" t="n"/>
      <c r="T42" s="9">
        <f>IF('Zahlprotokoll'!$A42="","",IF('Zahlprotokoll'!$R42="Ja","OK","Beleg fehlt"))</f>
        <v/>
      </c>
    </row>
    <row r="43">
      <c r="A43" s="2" t="n"/>
      <c r="B43" s="3" t="n"/>
      <c r="C43" s="4" t="n"/>
      <c r="D43" s="2" t="n"/>
      <c r="E43" s="5" t="n"/>
      <c r="F43" s="5" t="n"/>
      <c r="G43" s="2" t="n"/>
      <c r="H43" s="2" t="n"/>
      <c r="I43" s="6" t="n"/>
      <c r="J43" s="7" t="n"/>
      <c r="K43" s="8">
        <f>IF(COUNTA('Zahlprotokoll'!$A43:$J43,'Zahlprotokoll'!$M43,'Zahlprotokoll'!$R43,'Zahlprotokoll'!$S43)=0,"",IFERROR('Zahlprotokoll'!$I43*'Zahlprotokoll'!$J43,0))</f>
        <v/>
      </c>
      <c r="L43" s="8">
        <f>IF('Zahlprotokoll'!$A43="","",IFERROR('Zahlprotokoll'!$I43+'Zahlprotokoll'!$K43,0))</f>
        <v/>
      </c>
      <c r="M43" s="6" t="n"/>
      <c r="N43" s="8">
        <f>IF('Zahlprotokoll'!$A43="","",IFERROR('Zahlprotokoll'!$M43*1.19,0))</f>
        <v/>
      </c>
      <c r="O43" s="8">
        <f>IF('Zahlprotokoll'!$A43="","",IF('Zahlprotokoll'!$H43="Bar",'Zahlprotokoll'!$L43-'Zahlprotokoll'!$N43,0))</f>
        <v/>
      </c>
      <c r="P43" s="8">
        <f>IF('Zahlprotokoll'!$A43="","",'Zahlprotokoll'!$Q42)</f>
        <v/>
      </c>
      <c r="Q43" s="8">
        <f>IF('Zahlprotokoll'!$A43="","",IFERROR('Zahlprotokoll'!$P43+'Zahlprotokoll'!$O43,0))</f>
        <v/>
      </c>
      <c r="R43" s="2" t="n"/>
      <c r="S43" s="5" t="n"/>
      <c r="T43" s="9">
        <f>IF('Zahlprotokoll'!$A43="","",IF('Zahlprotokoll'!$R43="Ja","OK","Beleg fehlt"))</f>
        <v/>
      </c>
    </row>
    <row r="44">
      <c r="A44" s="2" t="n"/>
      <c r="B44" s="3" t="n"/>
      <c r="C44" s="4" t="n"/>
      <c r="D44" s="2" t="n"/>
      <c r="E44" s="5" t="n"/>
      <c r="F44" s="5" t="n"/>
      <c r="G44" s="2" t="n"/>
      <c r="H44" s="2" t="n"/>
      <c r="I44" s="6" t="n"/>
      <c r="J44" s="7" t="n"/>
      <c r="K44" s="8">
        <f>IF(COUNTA('Zahlprotokoll'!$A44:$J44,'Zahlprotokoll'!$M44,'Zahlprotokoll'!$R44,'Zahlprotokoll'!$S44)=0,"",IFERROR('Zahlprotokoll'!$I44*'Zahlprotokoll'!$J44,0))</f>
        <v/>
      </c>
      <c r="L44" s="8">
        <f>IF('Zahlprotokoll'!$A44="","",IFERROR('Zahlprotokoll'!$I44+'Zahlprotokoll'!$K44,0))</f>
        <v/>
      </c>
      <c r="M44" s="6" t="n"/>
      <c r="N44" s="8">
        <f>IF('Zahlprotokoll'!$A44="","",IFERROR('Zahlprotokoll'!$M44*1.19,0))</f>
        <v/>
      </c>
      <c r="O44" s="8">
        <f>IF('Zahlprotokoll'!$A44="","",IF('Zahlprotokoll'!$H44="Bar",'Zahlprotokoll'!$L44-'Zahlprotokoll'!$N44,0))</f>
        <v/>
      </c>
      <c r="P44" s="8">
        <f>IF('Zahlprotokoll'!$A44="","",'Zahlprotokoll'!$Q43)</f>
        <v/>
      </c>
      <c r="Q44" s="8">
        <f>IF('Zahlprotokoll'!$A44="","",IFERROR('Zahlprotokoll'!$P44+'Zahlprotokoll'!$O44,0))</f>
        <v/>
      </c>
      <c r="R44" s="2" t="n"/>
      <c r="S44" s="5" t="n"/>
      <c r="T44" s="9">
        <f>IF('Zahlprotokoll'!$A44="","",IF('Zahlprotokoll'!$R44="Ja","OK","Beleg fehlt"))</f>
        <v/>
      </c>
    </row>
    <row r="45">
      <c r="A45" s="2" t="n"/>
      <c r="B45" s="3" t="n"/>
      <c r="C45" s="4" t="n"/>
      <c r="D45" s="2" t="n"/>
      <c r="E45" s="5" t="n"/>
      <c r="F45" s="5" t="n"/>
      <c r="G45" s="2" t="n"/>
      <c r="H45" s="2" t="n"/>
      <c r="I45" s="6" t="n"/>
      <c r="J45" s="7" t="n"/>
      <c r="K45" s="8">
        <f>IF(COUNTA('Zahlprotokoll'!$A45:$J45,'Zahlprotokoll'!$M45,'Zahlprotokoll'!$R45,'Zahlprotokoll'!$S45)=0,"",IFERROR('Zahlprotokoll'!$I45*'Zahlprotokoll'!$J45,0))</f>
        <v/>
      </c>
      <c r="L45" s="8">
        <f>IF('Zahlprotokoll'!$A45="","",IFERROR('Zahlprotokoll'!$I45+'Zahlprotokoll'!$K45,0))</f>
        <v/>
      </c>
      <c r="M45" s="6" t="n"/>
      <c r="N45" s="8">
        <f>IF('Zahlprotokoll'!$A45="","",IFERROR('Zahlprotokoll'!$M45*1.19,0))</f>
        <v/>
      </c>
      <c r="O45" s="8">
        <f>IF('Zahlprotokoll'!$A45="","",IF('Zahlprotokoll'!$H45="Bar",'Zahlprotokoll'!$L45-'Zahlprotokoll'!$N45,0))</f>
        <v/>
      </c>
      <c r="P45" s="8">
        <f>IF('Zahlprotokoll'!$A45="","",'Zahlprotokoll'!$Q44)</f>
        <v/>
      </c>
      <c r="Q45" s="8">
        <f>IF('Zahlprotokoll'!$A45="","",IFERROR('Zahlprotokoll'!$P45+'Zahlprotokoll'!$O45,0))</f>
        <v/>
      </c>
      <c r="R45" s="2" t="n"/>
      <c r="S45" s="5" t="n"/>
      <c r="T45" s="9">
        <f>IF('Zahlprotokoll'!$A45="","",IF('Zahlprotokoll'!$R45="Ja","OK","Beleg fehlt"))</f>
        <v/>
      </c>
    </row>
    <row r="46">
      <c r="A46" s="2" t="n"/>
      <c r="B46" s="3" t="n"/>
      <c r="C46" s="4" t="n"/>
      <c r="D46" s="2" t="n"/>
      <c r="E46" s="5" t="n"/>
      <c r="F46" s="5" t="n"/>
      <c r="G46" s="2" t="n"/>
      <c r="H46" s="2" t="n"/>
      <c r="I46" s="6" t="n"/>
      <c r="J46" s="7" t="n"/>
      <c r="K46" s="8">
        <f>IF(COUNTA('Zahlprotokoll'!$A46:$J46,'Zahlprotokoll'!$M46,'Zahlprotokoll'!$R46,'Zahlprotokoll'!$S46)=0,"",IFERROR('Zahlprotokoll'!$I46*'Zahlprotokoll'!$J46,0))</f>
        <v/>
      </c>
      <c r="L46" s="8">
        <f>IF('Zahlprotokoll'!$A46="","",IFERROR('Zahlprotokoll'!$I46+'Zahlprotokoll'!$K46,0))</f>
        <v/>
      </c>
      <c r="M46" s="6" t="n"/>
      <c r="N46" s="8">
        <f>IF('Zahlprotokoll'!$A46="","",IFERROR('Zahlprotokoll'!$M46*1.19,0))</f>
        <v/>
      </c>
      <c r="O46" s="8">
        <f>IF('Zahlprotokoll'!$A46="","",IF('Zahlprotokoll'!$H46="Bar",'Zahlprotokoll'!$L46-'Zahlprotokoll'!$N46,0))</f>
        <v/>
      </c>
      <c r="P46" s="8">
        <f>IF('Zahlprotokoll'!$A46="","",'Zahlprotokoll'!$Q45)</f>
        <v/>
      </c>
      <c r="Q46" s="8">
        <f>IF('Zahlprotokoll'!$A46="","",IFERROR('Zahlprotokoll'!$P46+'Zahlprotokoll'!$O46,0))</f>
        <v/>
      </c>
      <c r="R46" s="2" t="n"/>
      <c r="S46" s="5" t="n"/>
      <c r="T46" s="9">
        <f>IF('Zahlprotokoll'!$A46="","",IF('Zahlprotokoll'!$R46="Ja","OK","Beleg fehlt"))</f>
        <v/>
      </c>
    </row>
    <row r="47">
      <c r="A47" s="2" t="n"/>
      <c r="B47" s="3" t="n"/>
      <c r="C47" s="4" t="n"/>
      <c r="D47" s="2" t="n"/>
      <c r="E47" s="5" t="n"/>
      <c r="F47" s="5" t="n"/>
      <c r="G47" s="2" t="n"/>
      <c r="H47" s="2" t="n"/>
      <c r="I47" s="6" t="n"/>
      <c r="J47" s="7" t="n"/>
      <c r="K47" s="8">
        <f>IF(COUNTA('Zahlprotokoll'!$A47:$J47,'Zahlprotokoll'!$M47,'Zahlprotokoll'!$R47,'Zahlprotokoll'!$S47)=0,"",IFERROR('Zahlprotokoll'!$I47*'Zahlprotokoll'!$J47,0))</f>
        <v/>
      </c>
      <c r="L47" s="8">
        <f>IF('Zahlprotokoll'!$A47="","",IFERROR('Zahlprotokoll'!$I47+'Zahlprotokoll'!$K47,0))</f>
        <v/>
      </c>
      <c r="M47" s="6" t="n"/>
      <c r="N47" s="8">
        <f>IF('Zahlprotokoll'!$A47="","",IFERROR('Zahlprotokoll'!$M47*1.19,0))</f>
        <v/>
      </c>
      <c r="O47" s="8">
        <f>IF('Zahlprotokoll'!$A47="","",IF('Zahlprotokoll'!$H47="Bar",'Zahlprotokoll'!$L47-'Zahlprotokoll'!$N47,0))</f>
        <v/>
      </c>
      <c r="P47" s="8">
        <f>IF('Zahlprotokoll'!$A47="","",'Zahlprotokoll'!$Q46)</f>
        <v/>
      </c>
      <c r="Q47" s="8">
        <f>IF('Zahlprotokoll'!$A47="","",IFERROR('Zahlprotokoll'!$P47+'Zahlprotokoll'!$O47,0))</f>
        <v/>
      </c>
      <c r="R47" s="2" t="n"/>
      <c r="S47" s="5" t="n"/>
      <c r="T47" s="9">
        <f>IF('Zahlprotokoll'!$A47="","",IF('Zahlprotokoll'!$R47="Ja","OK","Beleg fehlt"))</f>
        <v/>
      </c>
    </row>
    <row r="48">
      <c r="A48" s="2" t="n"/>
      <c r="B48" s="3" t="n"/>
      <c r="C48" s="4" t="n"/>
      <c r="D48" s="2" t="n"/>
      <c r="E48" s="5" t="n"/>
      <c r="F48" s="5" t="n"/>
      <c r="G48" s="2" t="n"/>
      <c r="H48" s="2" t="n"/>
      <c r="I48" s="6" t="n"/>
      <c r="J48" s="7" t="n"/>
      <c r="K48" s="8">
        <f>IF(COUNTA('Zahlprotokoll'!$A48:$J48,'Zahlprotokoll'!$M48,'Zahlprotokoll'!$R48,'Zahlprotokoll'!$S48)=0,"",IFERROR('Zahlprotokoll'!$I48*'Zahlprotokoll'!$J48,0))</f>
        <v/>
      </c>
      <c r="L48" s="8">
        <f>IF('Zahlprotokoll'!$A48="","",IFERROR('Zahlprotokoll'!$I48+'Zahlprotokoll'!$K48,0))</f>
        <v/>
      </c>
      <c r="M48" s="6" t="n"/>
      <c r="N48" s="8">
        <f>IF('Zahlprotokoll'!$A48="","",IFERROR('Zahlprotokoll'!$M48*1.19,0))</f>
        <v/>
      </c>
      <c r="O48" s="8">
        <f>IF('Zahlprotokoll'!$A48="","",IF('Zahlprotokoll'!$H48="Bar",'Zahlprotokoll'!$L48-'Zahlprotokoll'!$N48,0))</f>
        <v/>
      </c>
      <c r="P48" s="8">
        <f>IF('Zahlprotokoll'!$A48="","",'Zahlprotokoll'!$Q47)</f>
        <v/>
      </c>
      <c r="Q48" s="8">
        <f>IF('Zahlprotokoll'!$A48="","",IFERROR('Zahlprotokoll'!$P48+'Zahlprotokoll'!$O48,0))</f>
        <v/>
      </c>
      <c r="R48" s="2" t="n"/>
      <c r="S48" s="5" t="n"/>
      <c r="T48" s="9">
        <f>IF('Zahlprotokoll'!$A48="","",IF('Zahlprotokoll'!$R48="Ja","OK","Beleg fehlt"))</f>
        <v/>
      </c>
    </row>
    <row r="49">
      <c r="A49" s="2" t="n"/>
      <c r="B49" s="3" t="n"/>
      <c r="C49" s="4" t="n"/>
      <c r="D49" s="2" t="n"/>
      <c r="E49" s="5" t="n"/>
      <c r="F49" s="5" t="n"/>
      <c r="G49" s="2" t="n"/>
      <c r="H49" s="2" t="n"/>
      <c r="I49" s="6" t="n"/>
      <c r="J49" s="7" t="n"/>
      <c r="K49" s="8">
        <f>IF(COUNTA('Zahlprotokoll'!$A49:$J49,'Zahlprotokoll'!$M49,'Zahlprotokoll'!$R49,'Zahlprotokoll'!$S49)=0,"",IFERROR('Zahlprotokoll'!$I49*'Zahlprotokoll'!$J49,0))</f>
        <v/>
      </c>
      <c r="L49" s="8">
        <f>IF('Zahlprotokoll'!$A49="","",IFERROR('Zahlprotokoll'!$I49+'Zahlprotokoll'!$K49,0))</f>
        <v/>
      </c>
      <c r="M49" s="6" t="n"/>
      <c r="N49" s="8">
        <f>IF('Zahlprotokoll'!$A49="","",IFERROR('Zahlprotokoll'!$M49*1.19,0))</f>
        <v/>
      </c>
      <c r="O49" s="8">
        <f>IF('Zahlprotokoll'!$A49="","",IF('Zahlprotokoll'!$H49="Bar",'Zahlprotokoll'!$L49-'Zahlprotokoll'!$N49,0))</f>
        <v/>
      </c>
      <c r="P49" s="8">
        <f>IF('Zahlprotokoll'!$A49="","",'Zahlprotokoll'!$Q48)</f>
        <v/>
      </c>
      <c r="Q49" s="8">
        <f>IF('Zahlprotokoll'!$A49="","",IFERROR('Zahlprotokoll'!$P49+'Zahlprotokoll'!$O49,0))</f>
        <v/>
      </c>
      <c r="R49" s="2" t="n"/>
      <c r="S49" s="5" t="n"/>
      <c r="T49" s="9">
        <f>IF('Zahlprotokoll'!$A49="","",IF('Zahlprotokoll'!$R49="Ja","OK","Beleg fehlt"))</f>
        <v/>
      </c>
    </row>
    <row r="50">
      <c r="A50" s="2" t="n"/>
      <c r="B50" s="3" t="n"/>
      <c r="C50" s="4" t="n"/>
      <c r="D50" s="2" t="n"/>
      <c r="E50" s="5" t="n"/>
      <c r="F50" s="5" t="n"/>
      <c r="G50" s="2" t="n"/>
      <c r="H50" s="2" t="n"/>
      <c r="I50" s="6" t="n"/>
      <c r="J50" s="7" t="n"/>
      <c r="K50" s="8">
        <f>IF(COUNTA('Zahlprotokoll'!$A50:$J50,'Zahlprotokoll'!$M50,'Zahlprotokoll'!$R50,'Zahlprotokoll'!$S50)=0,"",IFERROR('Zahlprotokoll'!$I50*'Zahlprotokoll'!$J50,0))</f>
        <v/>
      </c>
      <c r="L50" s="8">
        <f>IF('Zahlprotokoll'!$A50="","",IFERROR('Zahlprotokoll'!$I50+'Zahlprotokoll'!$K50,0))</f>
        <v/>
      </c>
      <c r="M50" s="6" t="n"/>
      <c r="N50" s="8">
        <f>IF('Zahlprotokoll'!$A50="","",IFERROR('Zahlprotokoll'!$M50*1.19,0))</f>
        <v/>
      </c>
      <c r="O50" s="8">
        <f>IF('Zahlprotokoll'!$A50="","",IF('Zahlprotokoll'!$H50="Bar",'Zahlprotokoll'!$L50-'Zahlprotokoll'!$N50,0))</f>
        <v/>
      </c>
      <c r="P50" s="8">
        <f>IF('Zahlprotokoll'!$A50="","",'Zahlprotokoll'!$Q49)</f>
        <v/>
      </c>
      <c r="Q50" s="8">
        <f>IF('Zahlprotokoll'!$A50="","",IFERROR('Zahlprotokoll'!$P50+'Zahlprotokoll'!$O50,0))</f>
        <v/>
      </c>
      <c r="R50" s="2" t="n"/>
      <c r="S50" s="5" t="n"/>
      <c r="T50" s="9">
        <f>IF('Zahlprotokoll'!$A50="","",IF('Zahlprotokoll'!$R50="Ja","OK","Beleg fehlt"))</f>
        <v/>
      </c>
    </row>
    <row r="51">
      <c r="A51" s="2" t="n"/>
      <c r="B51" s="3" t="n"/>
      <c r="C51" s="4" t="n"/>
      <c r="D51" s="2" t="n"/>
      <c r="E51" s="5" t="n"/>
      <c r="F51" s="5" t="n"/>
      <c r="G51" s="2" t="n"/>
      <c r="H51" s="2" t="n"/>
      <c r="I51" s="6" t="n"/>
      <c r="J51" s="7" t="n"/>
      <c r="K51" s="8">
        <f>IF(COUNTA('Zahlprotokoll'!$A51:$J51,'Zahlprotokoll'!$M51,'Zahlprotokoll'!$R51,'Zahlprotokoll'!$S51)=0,"",IFERROR('Zahlprotokoll'!$I51*'Zahlprotokoll'!$J51,0))</f>
        <v/>
      </c>
      <c r="L51" s="8">
        <f>IF('Zahlprotokoll'!$A51="","",IFERROR('Zahlprotokoll'!$I51+'Zahlprotokoll'!$K51,0))</f>
        <v/>
      </c>
      <c r="M51" s="6" t="n"/>
      <c r="N51" s="8">
        <f>IF('Zahlprotokoll'!$A51="","",IFERROR('Zahlprotokoll'!$M51*1.19,0))</f>
        <v/>
      </c>
      <c r="O51" s="8">
        <f>IF('Zahlprotokoll'!$A51="","",IF('Zahlprotokoll'!$H51="Bar",'Zahlprotokoll'!$L51-'Zahlprotokoll'!$N51,0))</f>
        <v/>
      </c>
      <c r="P51" s="8">
        <f>IF('Zahlprotokoll'!$A51="","",'Zahlprotokoll'!$Q50)</f>
        <v/>
      </c>
      <c r="Q51" s="8">
        <f>IF('Zahlprotokoll'!$A51="","",IFERROR('Zahlprotokoll'!$P51+'Zahlprotokoll'!$O51,0))</f>
        <v/>
      </c>
      <c r="R51" s="2" t="n"/>
      <c r="S51" s="5" t="n"/>
      <c r="T51" s="9">
        <f>IF('Zahlprotokoll'!$A51="","",IF('Zahlprotokoll'!$R51="Ja","OK","Beleg fehlt"))</f>
        <v/>
      </c>
    </row>
    <row r="52">
      <c r="A52" s="2" t="n"/>
      <c r="B52" s="3" t="n"/>
      <c r="C52" s="4" t="n"/>
      <c r="D52" s="2" t="n"/>
      <c r="E52" s="5" t="n"/>
      <c r="F52" s="5" t="n"/>
      <c r="G52" s="2" t="n"/>
      <c r="H52" s="2" t="n"/>
      <c r="I52" s="6" t="n"/>
      <c r="J52" s="7" t="n"/>
      <c r="K52" s="8">
        <f>IF(COUNTA('Zahlprotokoll'!$A52:$J52,'Zahlprotokoll'!$M52,'Zahlprotokoll'!$R52,'Zahlprotokoll'!$S52)=0,"",IFERROR('Zahlprotokoll'!$I52*'Zahlprotokoll'!$J52,0))</f>
        <v/>
      </c>
      <c r="L52" s="8">
        <f>IF('Zahlprotokoll'!$A52="","",IFERROR('Zahlprotokoll'!$I52+'Zahlprotokoll'!$K52,0))</f>
        <v/>
      </c>
      <c r="M52" s="6" t="n"/>
      <c r="N52" s="8">
        <f>IF('Zahlprotokoll'!$A52="","",IFERROR('Zahlprotokoll'!$M52*1.19,0))</f>
        <v/>
      </c>
      <c r="O52" s="8">
        <f>IF('Zahlprotokoll'!$A52="","",IF('Zahlprotokoll'!$H52="Bar",'Zahlprotokoll'!$L52-'Zahlprotokoll'!$N52,0))</f>
        <v/>
      </c>
      <c r="P52" s="8">
        <f>IF('Zahlprotokoll'!$A52="","",'Zahlprotokoll'!$Q51)</f>
        <v/>
      </c>
      <c r="Q52" s="8">
        <f>IF('Zahlprotokoll'!$A52="","",IFERROR('Zahlprotokoll'!$P52+'Zahlprotokoll'!$O52,0))</f>
        <v/>
      </c>
      <c r="R52" s="2" t="n"/>
      <c r="S52" s="5" t="n"/>
      <c r="T52" s="9">
        <f>IF('Zahlprotokoll'!$A52="","",IF('Zahlprotokoll'!$R52="Ja","OK","Beleg fehlt"))</f>
        <v/>
      </c>
    </row>
    <row r="53">
      <c r="A53" s="2" t="n"/>
      <c r="B53" s="3" t="n"/>
      <c r="C53" s="4" t="n"/>
      <c r="D53" s="2" t="n"/>
      <c r="E53" s="5" t="n"/>
      <c r="F53" s="5" t="n"/>
      <c r="G53" s="2" t="n"/>
      <c r="H53" s="2" t="n"/>
      <c r="I53" s="6" t="n"/>
      <c r="J53" s="7" t="n"/>
      <c r="K53" s="8">
        <f>IF(COUNTA('Zahlprotokoll'!$A53:$J53,'Zahlprotokoll'!$M53,'Zahlprotokoll'!$R53,'Zahlprotokoll'!$S53)=0,"",IFERROR('Zahlprotokoll'!$I53*'Zahlprotokoll'!$J53,0))</f>
        <v/>
      </c>
      <c r="L53" s="8">
        <f>IF('Zahlprotokoll'!$A53="","",IFERROR('Zahlprotokoll'!$I53+'Zahlprotokoll'!$K53,0))</f>
        <v/>
      </c>
      <c r="M53" s="6" t="n"/>
      <c r="N53" s="8">
        <f>IF('Zahlprotokoll'!$A53="","",IFERROR('Zahlprotokoll'!$M53*1.19,0))</f>
        <v/>
      </c>
      <c r="O53" s="8">
        <f>IF('Zahlprotokoll'!$A53="","",IF('Zahlprotokoll'!$H53="Bar",'Zahlprotokoll'!$L53-'Zahlprotokoll'!$N53,0))</f>
        <v/>
      </c>
      <c r="P53" s="8">
        <f>IF('Zahlprotokoll'!$A53="","",'Zahlprotokoll'!$Q52)</f>
        <v/>
      </c>
      <c r="Q53" s="8">
        <f>IF('Zahlprotokoll'!$A53="","",IFERROR('Zahlprotokoll'!$P53+'Zahlprotokoll'!$O53,0))</f>
        <v/>
      </c>
      <c r="R53" s="2" t="n"/>
      <c r="S53" s="5" t="n"/>
      <c r="T53" s="9">
        <f>IF('Zahlprotokoll'!$A53="","",IF('Zahlprotokoll'!$R53="Ja","OK","Beleg fehlt"))</f>
        <v/>
      </c>
    </row>
    <row r="54">
      <c r="A54" s="2" t="n"/>
      <c r="B54" s="3" t="n"/>
      <c r="C54" s="4" t="n"/>
      <c r="D54" s="2" t="n"/>
      <c r="E54" s="5" t="n"/>
      <c r="F54" s="5" t="n"/>
      <c r="G54" s="2" t="n"/>
      <c r="H54" s="2" t="n"/>
      <c r="I54" s="6" t="n"/>
      <c r="J54" s="7" t="n"/>
      <c r="K54" s="8">
        <f>IF(COUNTA('Zahlprotokoll'!$A54:$J54,'Zahlprotokoll'!$M54,'Zahlprotokoll'!$R54,'Zahlprotokoll'!$S54)=0,"",IFERROR('Zahlprotokoll'!$I54*'Zahlprotokoll'!$J54,0))</f>
        <v/>
      </c>
      <c r="L54" s="8">
        <f>IF('Zahlprotokoll'!$A54="","",IFERROR('Zahlprotokoll'!$I54+'Zahlprotokoll'!$K54,0))</f>
        <v/>
      </c>
      <c r="M54" s="6" t="n"/>
      <c r="N54" s="8">
        <f>IF('Zahlprotokoll'!$A54="","",IFERROR('Zahlprotokoll'!$M54*1.19,0))</f>
        <v/>
      </c>
      <c r="O54" s="8">
        <f>IF('Zahlprotokoll'!$A54="","",IF('Zahlprotokoll'!$H54="Bar",'Zahlprotokoll'!$L54-'Zahlprotokoll'!$N54,0))</f>
        <v/>
      </c>
      <c r="P54" s="8">
        <f>IF('Zahlprotokoll'!$A54="","",'Zahlprotokoll'!$Q53)</f>
        <v/>
      </c>
      <c r="Q54" s="8">
        <f>IF('Zahlprotokoll'!$A54="","",IFERROR('Zahlprotokoll'!$P54+'Zahlprotokoll'!$O54,0))</f>
        <v/>
      </c>
      <c r="R54" s="2" t="n"/>
      <c r="S54" s="5" t="n"/>
      <c r="T54" s="9">
        <f>IF('Zahlprotokoll'!$A54="","",IF('Zahlprotokoll'!$R54="Ja","OK","Beleg fehlt"))</f>
        <v/>
      </c>
    </row>
    <row r="55">
      <c r="A55" s="2" t="n"/>
      <c r="B55" s="3" t="n"/>
      <c r="C55" s="4" t="n"/>
      <c r="D55" s="2" t="n"/>
      <c r="E55" s="5" t="n"/>
      <c r="F55" s="5" t="n"/>
      <c r="G55" s="2" t="n"/>
      <c r="H55" s="2" t="n"/>
      <c r="I55" s="6" t="n"/>
      <c r="J55" s="7" t="n"/>
      <c r="K55" s="8">
        <f>IF(COUNTA('Zahlprotokoll'!$A55:$J55,'Zahlprotokoll'!$M55,'Zahlprotokoll'!$R55,'Zahlprotokoll'!$S55)=0,"",IFERROR('Zahlprotokoll'!$I55*'Zahlprotokoll'!$J55,0))</f>
        <v/>
      </c>
      <c r="L55" s="8">
        <f>IF('Zahlprotokoll'!$A55="","",IFERROR('Zahlprotokoll'!$I55+'Zahlprotokoll'!$K55,0))</f>
        <v/>
      </c>
      <c r="M55" s="6" t="n"/>
      <c r="N55" s="8">
        <f>IF('Zahlprotokoll'!$A55="","",IFERROR('Zahlprotokoll'!$M55*1.19,0))</f>
        <v/>
      </c>
      <c r="O55" s="8">
        <f>IF('Zahlprotokoll'!$A55="","",IF('Zahlprotokoll'!$H55="Bar",'Zahlprotokoll'!$L55-'Zahlprotokoll'!$N55,0))</f>
        <v/>
      </c>
      <c r="P55" s="8">
        <f>IF('Zahlprotokoll'!$A55="","",'Zahlprotokoll'!$Q54)</f>
        <v/>
      </c>
      <c r="Q55" s="8">
        <f>IF('Zahlprotokoll'!$A55="","",IFERROR('Zahlprotokoll'!$P55+'Zahlprotokoll'!$O55,0))</f>
        <v/>
      </c>
      <c r="R55" s="2" t="n"/>
      <c r="S55" s="5" t="n"/>
      <c r="T55" s="9">
        <f>IF('Zahlprotokoll'!$A55="","",IF('Zahlprotokoll'!$R55="Ja","OK","Beleg fehlt"))</f>
        <v/>
      </c>
    </row>
    <row r="56">
      <c r="A56" s="2" t="n"/>
      <c r="B56" s="3" t="n"/>
      <c r="C56" s="4" t="n"/>
      <c r="D56" s="2" t="n"/>
      <c r="E56" s="5" t="n"/>
      <c r="F56" s="5" t="n"/>
      <c r="G56" s="2" t="n"/>
      <c r="H56" s="2" t="n"/>
      <c r="I56" s="6" t="n"/>
      <c r="J56" s="7" t="n"/>
      <c r="K56" s="8">
        <f>IF(COUNTA('Zahlprotokoll'!$A56:$J56,'Zahlprotokoll'!$M56,'Zahlprotokoll'!$R56,'Zahlprotokoll'!$S56)=0,"",IFERROR('Zahlprotokoll'!$I56*'Zahlprotokoll'!$J56,0))</f>
        <v/>
      </c>
      <c r="L56" s="8">
        <f>IF('Zahlprotokoll'!$A56="","",IFERROR('Zahlprotokoll'!$I56+'Zahlprotokoll'!$K56,0))</f>
        <v/>
      </c>
      <c r="M56" s="6" t="n"/>
      <c r="N56" s="8">
        <f>IF('Zahlprotokoll'!$A56="","",IFERROR('Zahlprotokoll'!$M56*1.19,0))</f>
        <v/>
      </c>
      <c r="O56" s="8">
        <f>IF('Zahlprotokoll'!$A56="","",IF('Zahlprotokoll'!$H56="Bar",'Zahlprotokoll'!$L56-'Zahlprotokoll'!$N56,0))</f>
        <v/>
      </c>
      <c r="P56" s="8">
        <f>IF('Zahlprotokoll'!$A56="","",'Zahlprotokoll'!$Q55)</f>
        <v/>
      </c>
      <c r="Q56" s="8">
        <f>IF('Zahlprotokoll'!$A56="","",IFERROR('Zahlprotokoll'!$P56+'Zahlprotokoll'!$O56,0))</f>
        <v/>
      </c>
      <c r="R56" s="2" t="n"/>
      <c r="S56" s="5" t="n"/>
      <c r="T56" s="9">
        <f>IF('Zahlprotokoll'!$A56="","",IF('Zahlprotokoll'!$R56="Ja","OK","Beleg fehlt"))</f>
        <v/>
      </c>
    </row>
    <row r="57">
      <c r="A57" s="2" t="n"/>
      <c r="B57" s="3" t="n"/>
      <c r="C57" s="4" t="n"/>
      <c r="D57" s="2" t="n"/>
      <c r="E57" s="5" t="n"/>
      <c r="F57" s="5" t="n"/>
      <c r="G57" s="2" t="n"/>
      <c r="H57" s="2" t="n"/>
      <c r="I57" s="6" t="n"/>
      <c r="J57" s="7" t="n"/>
      <c r="K57" s="8">
        <f>IF(COUNTA('Zahlprotokoll'!$A57:$J57,'Zahlprotokoll'!$M57,'Zahlprotokoll'!$R57,'Zahlprotokoll'!$S57)=0,"",IFERROR('Zahlprotokoll'!$I57*'Zahlprotokoll'!$J57,0))</f>
        <v/>
      </c>
      <c r="L57" s="8">
        <f>IF('Zahlprotokoll'!$A57="","",IFERROR('Zahlprotokoll'!$I57+'Zahlprotokoll'!$K57,0))</f>
        <v/>
      </c>
      <c r="M57" s="6" t="n"/>
      <c r="N57" s="8">
        <f>IF('Zahlprotokoll'!$A57="","",IFERROR('Zahlprotokoll'!$M57*1.19,0))</f>
        <v/>
      </c>
      <c r="O57" s="8">
        <f>IF('Zahlprotokoll'!$A57="","",IF('Zahlprotokoll'!$H57="Bar",'Zahlprotokoll'!$L57-'Zahlprotokoll'!$N57,0))</f>
        <v/>
      </c>
      <c r="P57" s="8">
        <f>IF('Zahlprotokoll'!$A57="","",'Zahlprotokoll'!$Q56)</f>
        <v/>
      </c>
      <c r="Q57" s="8">
        <f>IF('Zahlprotokoll'!$A57="","",IFERROR('Zahlprotokoll'!$P57+'Zahlprotokoll'!$O57,0))</f>
        <v/>
      </c>
      <c r="R57" s="2" t="n"/>
      <c r="S57" s="5" t="n"/>
      <c r="T57" s="9">
        <f>IF('Zahlprotokoll'!$A57="","",IF('Zahlprotokoll'!$R57="Ja","OK","Beleg fehlt"))</f>
        <v/>
      </c>
    </row>
    <row r="58">
      <c r="A58" s="2" t="n"/>
      <c r="B58" s="3" t="n"/>
      <c r="C58" s="4" t="n"/>
      <c r="D58" s="2" t="n"/>
      <c r="E58" s="5" t="n"/>
      <c r="F58" s="5" t="n"/>
      <c r="G58" s="2" t="n"/>
      <c r="H58" s="2" t="n"/>
      <c r="I58" s="6" t="n"/>
      <c r="J58" s="7" t="n"/>
      <c r="K58" s="8">
        <f>IF(COUNTA('Zahlprotokoll'!$A58:$J58,'Zahlprotokoll'!$M58,'Zahlprotokoll'!$R58,'Zahlprotokoll'!$S58)=0,"",IFERROR('Zahlprotokoll'!$I58*'Zahlprotokoll'!$J58,0))</f>
        <v/>
      </c>
      <c r="L58" s="8">
        <f>IF('Zahlprotokoll'!$A58="","",IFERROR('Zahlprotokoll'!$I58+'Zahlprotokoll'!$K58,0))</f>
        <v/>
      </c>
      <c r="M58" s="6" t="n"/>
      <c r="N58" s="8">
        <f>IF('Zahlprotokoll'!$A58="","",IFERROR('Zahlprotokoll'!$M58*1.19,0))</f>
        <v/>
      </c>
      <c r="O58" s="8">
        <f>IF('Zahlprotokoll'!$A58="","",IF('Zahlprotokoll'!$H58="Bar",'Zahlprotokoll'!$L58-'Zahlprotokoll'!$N58,0))</f>
        <v/>
      </c>
      <c r="P58" s="8">
        <f>IF('Zahlprotokoll'!$A58="","",'Zahlprotokoll'!$Q57)</f>
        <v/>
      </c>
      <c r="Q58" s="8">
        <f>IF('Zahlprotokoll'!$A58="","",IFERROR('Zahlprotokoll'!$P58+'Zahlprotokoll'!$O58,0))</f>
        <v/>
      </c>
      <c r="R58" s="2" t="n"/>
      <c r="S58" s="5" t="n"/>
      <c r="T58" s="9">
        <f>IF('Zahlprotokoll'!$A58="","",IF('Zahlprotokoll'!$R58="Ja","OK","Beleg fehlt"))</f>
        <v/>
      </c>
    </row>
    <row r="59">
      <c r="A59" s="2" t="n"/>
      <c r="B59" s="3" t="n"/>
      <c r="C59" s="4" t="n"/>
      <c r="D59" s="2" t="n"/>
      <c r="E59" s="5" t="n"/>
      <c r="F59" s="5" t="n"/>
      <c r="G59" s="2" t="n"/>
      <c r="H59" s="2" t="n"/>
      <c r="I59" s="6" t="n"/>
      <c r="J59" s="7" t="n"/>
      <c r="K59" s="8">
        <f>IF(COUNTA('Zahlprotokoll'!$A59:$J59,'Zahlprotokoll'!$M59,'Zahlprotokoll'!$R59,'Zahlprotokoll'!$S59)=0,"",IFERROR('Zahlprotokoll'!$I59*'Zahlprotokoll'!$J59,0))</f>
        <v/>
      </c>
      <c r="L59" s="8">
        <f>IF('Zahlprotokoll'!$A59="","",IFERROR('Zahlprotokoll'!$I59+'Zahlprotokoll'!$K59,0))</f>
        <v/>
      </c>
      <c r="M59" s="6" t="n"/>
      <c r="N59" s="8">
        <f>IF('Zahlprotokoll'!$A59="","",IFERROR('Zahlprotokoll'!$M59*1.19,0))</f>
        <v/>
      </c>
      <c r="O59" s="8">
        <f>IF('Zahlprotokoll'!$A59="","",IF('Zahlprotokoll'!$H59="Bar",'Zahlprotokoll'!$L59-'Zahlprotokoll'!$N59,0))</f>
        <v/>
      </c>
      <c r="P59" s="8">
        <f>IF('Zahlprotokoll'!$A59="","",'Zahlprotokoll'!$Q58)</f>
        <v/>
      </c>
      <c r="Q59" s="8">
        <f>IF('Zahlprotokoll'!$A59="","",IFERROR('Zahlprotokoll'!$P59+'Zahlprotokoll'!$O59,0))</f>
        <v/>
      </c>
      <c r="R59" s="2" t="n"/>
      <c r="S59" s="5" t="n"/>
      <c r="T59" s="9">
        <f>IF('Zahlprotokoll'!$A59="","",IF('Zahlprotokoll'!$R59="Ja","OK","Beleg fehlt"))</f>
        <v/>
      </c>
    </row>
    <row r="60">
      <c r="A60" s="2" t="n"/>
      <c r="B60" s="3" t="n"/>
      <c r="C60" s="4" t="n"/>
      <c r="D60" s="2" t="n"/>
      <c r="E60" s="5" t="n"/>
      <c r="F60" s="5" t="n"/>
      <c r="G60" s="2" t="n"/>
      <c r="H60" s="2" t="n"/>
      <c r="I60" s="6" t="n"/>
      <c r="J60" s="7" t="n"/>
      <c r="K60" s="8">
        <f>IF(COUNTA('Zahlprotokoll'!$A60:$J60,'Zahlprotokoll'!$M60,'Zahlprotokoll'!$R60,'Zahlprotokoll'!$S60)=0,"",IFERROR('Zahlprotokoll'!$I60*'Zahlprotokoll'!$J60,0))</f>
        <v/>
      </c>
      <c r="L60" s="8">
        <f>IF('Zahlprotokoll'!$A60="","",IFERROR('Zahlprotokoll'!$I60+'Zahlprotokoll'!$K60,0))</f>
        <v/>
      </c>
      <c r="M60" s="6" t="n"/>
      <c r="N60" s="8">
        <f>IF('Zahlprotokoll'!$A60="","",IFERROR('Zahlprotokoll'!$M60*1.19,0))</f>
        <v/>
      </c>
      <c r="O60" s="8">
        <f>IF('Zahlprotokoll'!$A60="","",IF('Zahlprotokoll'!$H60="Bar",'Zahlprotokoll'!$L60-'Zahlprotokoll'!$N60,0))</f>
        <v/>
      </c>
      <c r="P60" s="8">
        <f>IF('Zahlprotokoll'!$A60="","",'Zahlprotokoll'!$Q59)</f>
        <v/>
      </c>
      <c r="Q60" s="8">
        <f>IF('Zahlprotokoll'!$A60="","",IFERROR('Zahlprotokoll'!$P60+'Zahlprotokoll'!$O60,0))</f>
        <v/>
      </c>
      <c r="R60" s="2" t="n"/>
      <c r="S60" s="5" t="n"/>
      <c r="T60" s="9">
        <f>IF('Zahlprotokoll'!$A60="","",IF('Zahlprotokoll'!$R60="Ja","OK","Beleg fehlt"))</f>
        <v/>
      </c>
    </row>
    <row r="61">
      <c r="A61" s="2" t="n"/>
      <c r="B61" s="3" t="n"/>
      <c r="C61" s="4" t="n"/>
      <c r="D61" s="2" t="n"/>
      <c r="E61" s="5" t="n"/>
      <c r="F61" s="5" t="n"/>
      <c r="G61" s="2" t="n"/>
      <c r="H61" s="2" t="n"/>
      <c r="I61" s="6" t="n"/>
      <c r="J61" s="7" t="n"/>
      <c r="K61" s="8">
        <f>IF(COUNTA('Zahlprotokoll'!$A61:$J61,'Zahlprotokoll'!$M61,'Zahlprotokoll'!$R61,'Zahlprotokoll'!$S61)=0,"",IFERROR('Zahlprotokoll'!$I61*'Zahlprotokoll'!$J61,0))</f>
        <v/>
      </c>
      <c r="L61" s="8">
        <f>IF('Zahlprotokoll'!$A61="","",IFERROR('Zahlprotokoll'!$I61+'Zahlprotokoll'!$K61,0))</f>
        <v/>
      </c>
      <c r="M61" s="6" t="n"/>
      <c r="N61" s="8">
        <f>IF('Zahlprotokoll'!$A61="","",IFERROR('Zahlprotokoll'!$M61*1.19,0))</f>
        <v/>
      </c>
      <c r="O61" s="8">
        <f>IF('Zahlprotokoll'!$A61="","",IF('Zahlprotokoll'!$H61="Bar",'Zahlprotokoll'!$L61-'Zahlprotokoll'!$N61,0))</f>
        <v/>
      </c>
      <c r="P61" s="8">
        <f>IF('Zahlprotokoll'!$A61="","",'Zahlprotokoll'!$Q60)</f>
        <v/>
      </c>
      <c r="Q61" s="8">
        <f>IF('Zahlprotokoll'!$A61="","",IFERROR('Zahlprotokoll'!$P61+'Zahlprotokoll'!$O61,0))</f>
        <v/>
      </c>
      <c r="R61" s="2" t="n"/>
      <c r="S61" s="5" t="n"/>
      <c r="T61" s="9">
        <f>IF('Zahlprotokoll'!$A61="","",IF('Zahlprotokoll'!$R61="Ja","OK","Beleg fehlt"))</f>
        <v/>
      </c>
    </row>
    <row r="62">
      <c r="A62" s="2" t="n"/>
      <c r="B62" s="3" t="n"/>
      <c r="C62" s="4" t="n"/>
      <c r="D62" s="2" t="n"/>
      <c r="E62" s="5" t="n"/>
      <c r="F62" s="5" t="n"/>
      <c r="G62" s="2" t="n"/>
      <c r="H62" s="2" t="n"/>
      <c r="I62" s="6" t="n"/>
      <c r="J62" s="7" t="n"/>
      <c r="K62" s="8">
        <f>IF(COUNTA('Zahlprotokoll'!$A62:$J62,'Zahlprotokoll'!$M62,'Zahlprotokoll'!$R62,'Zahlprotokoll'!$S62)=0,"",IFERROR('Zahlprotokoll'!$I62*'Zahlprotokoll'!$J62,0))</f>
        <v/>
      </c>
      <c r="L62" s="8">
        <f>IF('Zahlprotokoll'!$A62="","",IFERROR('Zahlprotokoll'!$I62+'Zahlprotokoll'!$K62,0))</f>
        <v/>
      </c>
      <c r="M62" s="6" t="n"/>
      <c r="N62" s="8">
        <f>IF('Zahlprotokoll'!$A62="","",IFERROR('Zahlprotokoll'!$M62*1.19,0))</f>
        <v/>
      </c>
      <c r="O62" s="8">
        <f>IF('Zahlprotokoll'!$A62="","",IF('Zahlprotokoll'!$H62="Bar",'Zahlprotokoll'!$L62-'Zahlprotokoll'!$N62,0))</f>
        <v/>
      </c>
      <c r="P62" s="8">
        <f>IF('Zahlprotokoll'!$A62="","",'Zahlprotokoll'!$Q61)</f>
        <v/>
      </c>
      <c r="Q62" s="8">
        <f>IF('Zahlprotokoll'!$A62="","",IFERROR('Zahlprotokoll'!$P62+'Zahlprotokoll'!$O62,0))</f>
        <v/>
      </c>
      <c r="R62" s="2" t="n"/>
      <c r="S62" s="5" t="n"/>
      <c r="T62" s="9">
        <f>IF('Zahlprotokoll'!$A62="","",IF('Zahlprotokoll'!$R62="Ja","OK","Beleg fehlt"))</f>
        <v/>
      </c>
    </row>
    <row r="63">
      <c r="A63" s="2" t="n"/>
      <c r="B63" s="3" t="n"/>
      <c r="C63" s="4" t="n"/>
      <c r="D63" s="2" t="n"/>
      <c r="E63" s="5" t="n"/>
      <c r="F63" s="5" t="n"/>
      <c r="G63" s="2" t="n"/>
      <c r="H63" s="2" t="n"/>
      <c r="I63" s="6" t="n"/>
      <c r="J63" s="7" t="n"/>
      <c r="K63" s="8">
        <f>IF(COUNTA('Zahlprotokoll'!$A63:$J63,'Zahlprotokoll'!$M63,'Zahlprotokoll'!$R63,'Zahlprotokoll'!$S63)=0,"",IFERROR('Zahlprotokoll'!$I63*'Zahlprotokoll'!$J63,0))</f>
        <v/>
      </c>
      <c r="L63" s="8">
        <f>IF('Zahlprotokoll'!$A63="","",IFERROR('Zahlprotokoll'!$I63+'Zahlprotokoll'!$K63,0))</f>
        <v/>
      </c>
      <c r="M63" s="6" t="n"/>
      <c r="N63" s="8">
        <f>IF('Zahlprotokoll'!$A63="","",IFERROR('Zahlprotokoll'!$M63*1.19,0))</f>
        <v/>
      </c>
      <c r="O63" s="8">
        <f>IF('Zahlprotokoll'!$A63="","",IF('Zahlprotokoll'!$H63="Bar",'Zahlprotokoll'!$L63-'Zahlprotokoll'!$N63,0))</f>
        <v/>
      </c>
      <c r="P63" s="8">
        <f>IF('Zahlprotokoll'!$A63="","",'Zahlprotokoll'!$Q62)</f>
        <v/>
      </c>
      <c r="Q63" s="8">
        <f>IF('Zahlprotokoll'!$A63="","",IFERROR('Zahlprotokoll'!$P63+'Zahlprotokoll'!$O63,0))</f>
        <v/>
      </c>
      <c r="R63" s="2" t="n"/>
      <c r="S63" s="5" t="n"/>
      <c r="T63" s="9">
        <f>IF('Zahlprotokoll'!$A63="","",IF('Zahlprotokoll'!$R63="Ja","OK","Beleg fehlt"))</f>
        <v/>
      </c>
    </row>
    <row r="64">
      <c r="A64" s="2" t="n"/>
      <c r="B64" s="3" t="n"/>
      <c r="C64" s="4" t="n"/>
      <c r="D64" s="2" t="n"/>
      <c r="E64" s="5" t="n"/>
      <c r="F64" s="5" t="n"/>
      <c r="G64" s="2" t="n"/>
      <c r="H64" s="2" t="n"/>
      <c r="I64" s="6" t="n"/>
      <c r="J64" s="7" t="n"/>
      <c r="K64" s="8">
        <f>IF(COUNTA('Zahlprotokoll'!$A64:$J64,'Zahlprotokoll'!$M64,'Zahlprotokoll'!$R64,'Zahlprotokoll'!$S64)=0,"",IFERROR('Zahlprotokoll'!$I64*'Zahlprotokoll'!$J64,0))</f>
        <v/>
      </c>
      <c r="L64" s="8">
        <f>IF('Zahlprotokoll'!$A64="","",IFERROR('Zahlprotokoll'!$I64+'Zahlprotokoll'!$K64,0))</f>
        <v/>
      </c>
      <c r="M64" s="6" t="n"/>
      <c r="N64" s="8">
        <f>IF('Zahlprotokoll'!$A64="","",IFERROR('Zahlprotokoll'!$M64*1.19,0))</f>
        <v/>
      </c>
      <c r="O64" s="8">
        <f>IF('Zahlprotokoll'!$A64="","",IF('Zahlprotokoll'!$H64="Bar",'Zahlprotokoll'!$L64-'Zahlprotokoll'!$N64,0))</f>
        <v/>
      </c>
      <c r="P64" s="8">
        <f>IF('Zahlprotokoll'!$A64="","",'Zahlprotokoll'!$Q63)</f>
        <v/>
      </c>
      <c r="Q64" s="8">
        <f>IF('Zahlprotokoll'!$A64="","",IFERROR('Zahlprotokoll'!$P64+'Zahlprotokoll'!$O64,0))</f>
        <v/>
      </c>
      <c r="R64" s="2" t="n"/>
      <c r="S64" s="5" t="n"/>
      <c r="T64" s="9">
        <f>IF('Zahlprotokoll'!$A64="","",IF('Zahlprotokoll'!$R64="Ja","OK","Beleg fehlt"))</f>
        <v/>
      </c>
    </row>
    <row r="65">
      <c r="A65" s="2" t="n"/>
      <c r="B65" s="3" t="n"/>
      <c r="C65" s="4" t="n"/>
      <c r="D65" s="2" t="n"/>
      <c r="E65" s="5" t="n"/>
      <c r="F65" s="5" t="n"/>
      <c r="G65" s="2" t="n"/>
      <c r="H65" s="2" t="n"/>
      <c r="I65" s="6" t="n"/>
      <c r="J65" s="7" t="n"/>
      <c r="K65" s="8">
        <f>IF(COUNTA('Zahlprotokoll'!$A65:$J65,'Zahlprotokoll'!$M65,'Zahlprotokoll'!$R65,'Zahlprotokoll'!$S65)=0,"",IFERROR('Zahlprotokoll'!$I65*'Zahlprotokoll'!$J65,0))</f>
        <v/>
      </c>
      <c r="L65" s="8">
        <f>IF('Zahlprotokoll'!$A65="","",IFERROR('Zahlprotokoll'!$I65+'Zahlprotokoll'!$K65,0))</f>
        <v/>
      </c>
      <c r="M65" s="6" t="n"/>
      <c r="N65" s="8">
        <f>IF('Zahlprotokoll'!$A65="","",IFERROR('Zahlprotokoll'!$M65*1.19,0))</f>
        <v/>
      </c>
      <c r="O65" s="8">
        <f>IF('Zahlprotokoll'!$A65="","",IF('Zahlprotokoll'!$H65="Bar",'Zahlprotokoll'!$L65-'Zahlprotokoll'!$N65,0))</f>
        <v/>
      </c>
      <c r="P65" s="8">
        <f>IF('Zahlprotokoll'!$A65="","",'Zahlprotokoll'!$Q64)</f>
        <v/>
      </c>
      <c r="Q65" s="8">
        <f>IF('Zahlprotokoll'!$A65="","",IFERROR('Zahlprotokoll'!$P65+'Zahlprotokoll'!$O65,0))</f>
        <v/>
      </c>
      <c r="R65" s="2" t="n"/>
      <c r="S65" s="5" t="n"/>
      <c r="T65" s="9">
        <f>IF('Zahlprotokoll'!$A65="","",IF('Zahlprotokoll'!$R65="Ja","OK","Beleg fehlt"))</f>
        <v/>
      </c>
    </row>
    <row r="66">
      <c r="A66" s="2" t="n"/>
      <c r="B66" s="3" t="n"/>
      <c r="C66" s="4" t="n"/>
      <c r="D66" s="2" t="n"/>
      <c r="E66" s="5" t="n"/>
      <c r="F66" s="5" t="n"/>
      <c r="G66" s="2" t="n"/>
      <c r="H66" s="2" t="n"/>
      <c r="I66" s="6" t="n"/>
      <c r="J66" s="7" t="n"/>
      <c r="K66" s="8">
        <f>IF(COUNTA('Zahlprotokoll'!$A66:$J66,'Zahlprotokoll'!$M66,'Zahlprotokoll'!$R66,'Zahlprotokoll'!$S66)=0,"",IFERROR('Zahlprotokoll'!$I66*'Zahlprotokoll'!$J66,0))</f>
        <v/>
      </c>
      <c r="L66" s="8">
        <f>IF('Zahlprotokoll'!$A66="","",IFERROR('Zahlprotokoll'!$I66+'Zahlprotokoll'!$K66,0))</f>
        <v/>
      </c>
      <c r="M66" s="6" t="n"/>
      <c r="N66" s="8">
        <f>IF('Zahlprotokoll'!$A66="","",IFERROR('Zahlprotokoll'!$M66*1.19,0))</f>
        <v/>
      </c>
      <c r="O66" s="8">
        <f>IF('Zahlprotokoll'!$A66="","",IF('Zahlprotokoll'!$H66="Bar",'Zahlprotokoll'!$L66-'Zahlprotokoll'!$N66,0))</f>
        <v/>
      </c>
      <c r="P66" s="8">
        <f>IF('Zahlprotokoll'!$A66="","",'Zahlprotokoll'!$Q65)</f>
        <v/>
      </c>
      <c r="Q66" s="8">
        <f>IF('Zahlprotokoll'!$A66="","",IFERROR('Zahlprotokoll'!$P66+'Zahlprotokoll'!$O66,0))</f>
        <v/>
      </c>
      <c r="R66" s="2" t="n"/>
      <c r="S66" s="5" t="n"/>
      <c r="T66" s="9">
        <f>IF('Zahlprotokoll'!$A66="","",IF('Zahlprotokoll'!$R66="Ja","OK","Beleg fehlt"))</f>
        <v/>
      </c>
    </row>
    <row r="67">
      <c r="A67" s="2" t="n"/>
      <c r="B67" s="3" t="n"/>
      <c r="C67" s="4" t="n"/>
      <c r="D67" s="2" t="n"/>
      <c r="E67" s="5" t="n"/>
      <c r="F67" s="5" t="n"/>
      <c r="G67" s="2" t="n"/>
      <c r="H67" s="2" t="n"/>
      <c r="I67" s="6" t="n"/>
      <c r="J67" s="7" t="n"/>
      <c r="K67" s="8">
        <f>IF(COUNTA('Zahlprotokoll'!$A67:$J67,'Zahlprotokoll'!$M67,'Zahlprotokoll'!$R67,'Zahlprotokoll'!$S67)=0,"",IFERROR('Zahlprotokoll'!$I67*'Zahlprotokoll'!$J67,0))</f>
        <v/>
      </c>
      <c r="L67" s="8">
        <f>IF('Zahlprotokoll'!$A67="","",IFERROR('Zahlprotokoll'!$I67+'Zahlprotokoll'!$K67,0))</f>
        <v/>
      </c>
      <c r="M67" s="6" t="n"/>
      <c r="N67" s="8">
        <f>IF('Zahlprotokoll'!$A67="","",IFERROR('Zahlprotokoll'!$M67*1.19,0))</f>
        <v/>
      </c>
      <c r="O67" s="8">
        <f>IF('Zahlprotokoll'!$A67="","",IF('Zahlprotokoll'!$H67="Bar",'Zahlprotokoll'!$L67-'Zahlprotokoll'!$N67,0))</f>
        <v/>
      </c>
      <c r="P67" s="8">
        <f>IF('Zahlprotokoll'!$A67="","",'Zahlprotokoll'!$Q66)</f>
        <v/>
      </c>
      <c r="Q67" s="8">
        <f>IF('Zahlprotokoll'!$A67="","",IFERROR('Zahlprotokoll'!$P67+'Zahlprotokoll'!$O67,0))</f>
        <v/>
      </c>
      <c r="R67" s="2" t="n"/>
      <c r="S67" s="5" t="n"/>
      <c r="T67" s="9">
        <f>IF('Zahlprotokoll'!$A67="","",IF('Zahlprotokoll'!$R67="Ja","OK","Beleg fehlt"))</f>
        <v/>
      </c>
    </row>
    <row r="68">
      <c r="A68" s="2" t="n"/>
      <c r="B68" s="3" t="n"/>
      <c r="C68" s="4" t="n"/>
      <c r="D68" s="2" t="n"/>
      <c r="E68" s="5" t="n"/>
      <c r="F68" s="5" t="n"/>
      <c r="G68" s="2" t="n"/>
      <c r="H68" s="2" t="n"/>
      <c r="I68" s="6" t="n"/>
      <c r="J68" s="7" t="n"/>
      <c r="K68" s="8">
        <f>IF(COUNTA('Zahlprotokoll'!$A68:$J68,'Zahlprotokoll'!$M68,'Zahlprotokoll'!$R68,'Zahlprotokoll'!$S68)=0,"",IFERROR('Zahlprotokoll'!$I68*'Zahlprotokoll'!$J68,0))</f>
        <v/>
      </c>
      <c r="L68" s="8">
        <f>IF('Zahlprotokoll'!$A68="","",IFERROR('Zahlprotokoll'!$I68+'Zahlprotokoll'!$K68,0))</f>
        <v/>
      </c>
      <c r="M68" s="6" t="n"/>
      <c r="N68" s="8">
        <f>IF('Zahlprotokoll'!$A68="","",IFERROR('Zahlprotokoll'!$M68*1.19,0))</f>
        <v/>
      </c>
      <c r="O68" s="8">
        <f>IF('Zahlprotokoll'!$A68="","",IF('Zahlprotokoll'!$H68="Bar",'Zahlprotokoll'!$L68-'Zahlprotokoll'!$N68,0))</f>
        <v/>
      </c>
      <c r="P68" s="8">
        <f>IF('Zahlprotokoll'!$A68="","",'Zahlprotokoll'!$Q67)</f>
        <v/>
      </c>
      <c r="Q68" s="8">
        <f>IF('Zahlprotokoll'!$A68="","",IFERROR('Zahlprotokoll'!$P68+'Zahlprotokoll'!$O68,0))</f>
        <v/>
      </c>
      <c r="R68" s="2" t="n"/>
      <c r="S68" s="5" t="n"/>
      <c r="T68" s="9">
        <f>IF('Zahlprotokoll'!$A68="","",IF('Zahlprotokoll'!$R68="Ja","OK","Beleg fehlt"))</f>
        <v/>
      </c>
    </row>
    <row r="69">
      <c r="A69" s="2" t="n"/>
      <c r="B69" s="3" t="n"/>
      <c r="C69" s="4" t="n"/>
      <c r="D69" s="2" t="n"/>
      <c r="E69" s="5" t="n"/>
      <c r="F69" s="5" t="n"/>
      <c r="G69" s="2" t="n"/>
      <c r="H69" s="2" t="n"/>
      <c r="I69" s="6" t="n"/>
      <c r="J69" s="7" t="n"/>
      <c r="K69" s="8">
        <f>IF(COUNTA('Zahlprotokoll'!$A69:$J69,'Zahlprotokoll'!$M69,'Zahlprotokoll'!$R69,'Zahlprotokoll'!$S69)=0,"",IFERROR('Zahlprotokoll'!$I69*'Zahlprotokoll'!$J69,0))</f>
        <v/>
      </c>
      <c r="L69" s="8">
        <f>IF('Zahlprotokoll'!$A69="","",IFERROR('Zahlprotokoll'!$I69+'Zahlprotokoll'!$K69,0))</f>
        <v/>
      </c>
      <c r="M69" s="6" t="n"/>
      <c r="N69" s="8">
        <f>IF('Zahlprotokoll'!$A69="","",IFERROR('Zahlprotokoll'!$M69*1.19,0))</f>
        <v/>
      </c>
      <c r="O69" s="8">
        <f>IF('Zahlprotokoll'!$A69="","",IF('Zahlprotokoll'!$H69="Bar",'Zahlprotokoll'!$L69-'Zahlprotokoll'!$N69,0))</f>
        <v/>
      </c>
      <c r="P69" s="8">
        <f>IF('Zahlprotokoll'!$A69="","",'Zahlprotokoll'!$Q68)</f>
        <v/>
      </c>
      <c r="Q69" s="8">
        <f>IF('Zahlprotokoll'!$A69="","",IFERROR('Zahlprotokoll'!$P69+'Zahlprotokoll'!$O69,0))</f>
        <v/>
      </c>
      <c r="R69" s="2" t="n"/>
      <c r="S69" s="5" t="n"/>
      <c r="T69" s="9">
        <f>IF('Zahlprotokoll'!$A69="","",IF('Zahlprotokoll'!$R69="Ja","OK","Beleg fehlt"))</f>
        <v/>
      </c>
    </row>
    <row r="70">
      <c r="A70" s="2" t="n"/>
      <c r="B70" s="3" t="n"/>
      <c r="C70" s="4" t="n"/>
      <c r="D70" s="2" t="n"/>
      <c r="E70" s="5" t="n"/>
      <c r="F70" s="5" t="n"/>
      <c r="G70" s="2" t="n"/>
      <c r="H70" s="2" t="n"/>
      <c r="I70" s="6" t="n"/>
      <c r="J70" s="7" t="n"/>
      <c r="K70" s="8">
        <f>IF(COUNTA('Zahlprotokoll'!$A70:$J70,'Zahlprotokoll'!$M70,'Zahlprotokoll'!$R70,'Zahlprotokoll'!$S70)=0,"",IFERROR('Zahlprotokoll'!$I70*'Zahlprotokoll'!$J70,0))</f>
        <v/>
      </c>
      <c r="L70" s="8">
        <f>IF('Zahlprotokoll'!$A70="","",IFERROR('Zahlprotokoll'!$I70+'Zahlprotokoll'!$K70,0))</f>
        <v/>
      </c>
      <c r="M70" s="6" t="n"/>
      <c r="N70" s="8">
        <f>IF('Zahlprotokoll'!$A70="","",IFERROR('Zahlprotokoll'!$M70*1.19,0))</f>
        <v/>
      </c>
      <c r="O70" s="8">
        <f>IF('Zahlprotokoll'!$A70="","",IF('Zahlprotokoll'!$H70="Bar",'Zahlprotokoll'!$L70-'Zahlprotokoll'!$N70,0))</f>
        <v/>
      </c>
      <c r="P70" s="8">
        <f>IF('Zahlprotokoll'!$A70="","",'Zahlprotokoll'!$Q69)</f>
        <v/>
      </c>
      <c r="Q70" s="8">
        <f>IF('Zahlprotokoll'!$A70="","",IFERROR('Zahlprotokoll'!$P70+'Zahlprotokoll'!$O70,0))</f>
        <v/>
      </c>
      <c r="R70" s="2" t="n"/>
      <c r="S70" s="5" t="n"/>
      <c r="T70" s="9">
        <f>IF('Zahlprotokoll'!$A70="","",IF('Zahlprotokoll'!$R70="Ja","OK","Beleg fehlt"))</f>
        <v/>
      </c>
    </row>
    <row r="71">
      <c r="A71" s="2" t="n"/>
      <c r="B71" s="3" t="n"/>
      <c r="C71" s="4" t="n"/>
      <c r="D71" s="2" t="n"/>
      <c r="E71" s="5" t="n"/>
      <c r="F71" s="5" t="n"/>
      <c r="G71" s="2" t="n"/>
      <c r="H71" s="2" t="n"/>
      <c r="I71" s="6" t="n"/>
      <c r="J71" s="7" t="n"/>
      <c r="K71" s="8">
        <f>IF(COUNTA('Zahlprotokoll'!$A71:$J71,'Zahlprotokoll'!$M71,'Zahlprotokoll'!$R71,'Zahlprotokoll'!$S71)=0,"",IFERROR('Zahlprotokoll'!$I71*'Zahlprotokoll'!$J71,0))</f>
        <v/>
      </c>
      <c r="L71" s="8">
        <f>IF('Zahlprotokoll'!$A71="","",IFERROR('Zahlprotokoll'!$I71+'Zahlprotokoll'!$K71,0))</f>
        <v/>
      </c>
      <c r="M71" s="6" t="n"/>
      <c r="N71" s="8">
        <f>IF('Zahlprotokoll'!$A71="","",IFERROR('Zahlprotokoll'!$M71*1.19,0))</f>
        <v/>
      </c>
      <c r="O71" s="8">
        <f>IF('Zahlprotokoll'!$A71="","",IF('Zahlprotokoll'!$H71="Bar",'Zahlprotokoll'!$L71-'Zahlprotokoll'!$N71,0))</f>
        <v/>
      </c>
      <c r="P71" s="8">
        <f>IF('Zahlprotokoll'!$A71="","",'Zahlprotokoll'!$Q70)</f>
        <v/>
      </c>
      <c r="Q71" s="8">
        <f>IF('Zahlprotokoll'!$A71="","",IFERROR('Zahlprotokoll'!$P71+'Zahlprotokoll'!$O71,0))</f>
        <v/>
      </c>
      <c r="R71" s="2" t="n"/>
      <c r="S71" s="5" t="n"/>
      <c r="T71" s="9">
        <f>IF('Zahlprotokoll'!$A71="","",IF('Zahlprotokoll'!$R71="Ja","OK","Beleg fehlt"))</f>
        <v/>
      </c>
    </row>
    <row r="72">
      <c r="A72" s="2" t="n"/>
      <c r="B72" s="3" t="n"/>
      <c r="C72" s="4" t="n"/>
      <c r="D72" s="2" t="n"/>
      <c r="E72" s="5" t="n"/>
      <c r="F72" s="5" t="n"/>
      <c r="G72" s="2" t="n"/>
      <c r="H72" s="2" t="n"/>
      <c r="I72" s="6" t="n"/>
      <c r="J72" s="7" t="n"/>
      <c r="K72" s="8">
        <f>IF(COUNTA('Zahlprotokoll'!$A72:$J72,'Zahlprotokoll'!$M72,'Zahlprotokoll'!$R72,'Zahlprotokoll'!$S72)=0,"",IFERROR('Zahlprotokoll'!$I72*'Zahlprotokoll'!$J72,0))</f>
        <v/>
      </c>
      <c r="L72" s="8">
        <f>IF('Zahlprotokoll'!$A72="","",IFERROR('Zahlprotokoll'!$I72+'Zahlprotokoll'!$K72,0))</f>
        <v/>
      </c>
      <c r="M72" s="6" t="n"/>
      <c r="N72" s="8">
        <f>IF('Zahlprotokoll'!$A72="","",IFERROR('Zahlprotokoll'!$M72*1.19,0))</f>
        <v/>
      </c>
      <c r="O72" s="8">
        <f>IF('Zahlprotokoll'!$A72="","",IF('Zahlprotokoll'!$H72="Bar",'Zahlprotokoll'!$L72-'Zahlprotokoll'!$N72,0))</f>
        <v/>
      </c>
      <c r="P72" s="8">
        <f>IF('Zahlprotokoll'!$A72="","",'Zahlprotokoll'!$Q71)</f>
        <v/>
      </c>
      <c r="Q72" s="8">
        <f>IF('Zahlprotokoll'!$A72="","",IFERROR('Zahlprotokoll'!$P72+'Zahlprotokoll'!$O72,0))</f>
        <v/>
      </c>
      <c r="R72" s="2" t="n"/>
      <c r="S72" s="5" t="n"/>
      <c r="T72" s="9">
        <f>IF('Zahlprotokoll'!$A72="","",IF('Zahlprotokoll'!$R72="Ja","OK","Beleg fehlt"))</f>
        <v/>
      </c>
    </row>
    <row r="73">
      <c r="A73" s="2" t="n"/>
      <c r="B73" s="3" t="n"/>
      <c r="C73" s="4" t="n"/>
      <c r="D73" s="2" t="n"/>
      <c r="E73" s="5" t="n"/>
      <c r="F73" s="5" t="n"/>
      <c r="G73" s="2" t="n"/>
      <c r="H73" s="2" t="n"/>
      <c r="I73" s="6" t="n"/>
      <c r="J73" s="7" t="n"/>
      <c r="K73" s="8">
        <f>IF(COUNTA('Zahlprotokoll'!$A73:$J73,'Zahlprotokoll'!$M73,'Zahlprotokoll'!$R73,'Zahlprotokoll'!$S73)=0,"",IFERROR('Zahlprotokoll'!$I73*'Zahlprotokoll'!$J73,0))</f>
        <v/>
      </c>
      <c r="L73" s="8">
        <f>IF('Zahlprotokoll'!$A73="","",IFERROR('Zahlprotokoll'!$I73+'Zahlprotokoll'!$K73,0))</f>
        <v/>
      </c>
      <c r="M73" s="6" t="n"/>
      <c r="N73" s="8">
        <f>IF('Zahlprotokoll'!$A73="","",IFERROR('Zahlprotokoll'!$M73*1.19,0))</f>
        <v/>
      </c>
      <c r="O73" s="8">
        <f>IF('Zahlprotokoll'!$A73="","",IF('Zahlprotokoll'!$H73="Bar",'Zahlprotokoll'!$L73-'Zahlprotokoll'!$N73,0))</f>
        <v/>
      </c>
      <c r="P73" s="8">
        <f>IF('Zahlprotokoll'!$A73="","",'Zahlprotokoll'!$Q72)</f>
        <v/>
      </c>
      <c r="Q73" s="8">
        <f>IF('Zahlprotokoll'!$A73="","",IFERROR('Zahlprotokoll'!$P73+'Zahlprotokoll'!$O73,0))</f>
        <v/>
      </c>
      <c r="R73" s="2" t="n"/>
      <c r="S73" s="5" t="n"/>
      <c r="T73" s="9">
        <f>IF('Zahlprotokoll'!$A73="","",IF('Zahlprotokoll'!$R73="Ja","OK","Beleg fehlt"))</f>
        <v/>
      </c>
    </row>
    <row r="74">
      <c r="A74" s="2" t="n"/>
      <c r="B74" s="3" t="n"/>
      <c r="C74" s="4" t="n"/>
      <c r="D74" s="2" t="n"/>
      <c r="E74" s="5" t="n"/>
      <c r="F74" s="5" t="n"/>
      <c r="G74" s="2" t="n"/>
      <c r="H74" s="2" t="n"/>
      <c r="I74" s="6" t="n"/>
      <c r="J74" s="7" t="n"/>
      <c r="K74" s="8">
        <f>IF(COUNTA('Zahlprotokoll'!$A74:$J74,'Zahlprotokoll'!$M74,'Zahlprotokoll'!$R74,'Zahlprotokoll'!$S74)=0,"",IFERROR('Zahlprotokoll'!$I74*'Zahlprotokoll'!$J74,0))</f>
        <v/>
      </c>
      <c r="L74" s="8">
        <f>IF('Zahlprotokoll'!$A74="","",IFERROR('Zahlprotokoll'!$I74+'Zahlprotokoll'!$K74,0))</f>
        <v/>
      </c>
      <c r="M74" s="6" t="n"/>
      <c r="N74" s="8">
        <f>IF('Zahlprotokoll'!$A74="","",IFERROR('Zahlprotokoll'!$M74*1.19,0))</f>
        <v/>
      </c>
      <c r="O74" s="8">
        <f>IF('Zahlprotokoll'!$A74="","",IF('Zahlprotokoll'!$H74="Bar",'Zahlprotokoll'!$L74-'Zahlprotokoll'!$N74,0))</f>
        <v/>
      </c>
      <c r="P74" s="8">
        <f>IF('Zahlprotokoll'!$A74="","",'Zahlprotokoll'!$Q73)</f>
        <v/>
      </c>
      <c r="Q74" s="8">
        <f>IF('Zahlprotokoll'!$A74="","",IFERROR('Zahlprotokoll'!$P74+'Zahlprotokoll'!$O74,0))</f>
        <v/>
      </c>
      <c r="R74" s="2" t="n"/>
      <c r="S74" s="5" t="n"/>
      <c r="T74" s="9">
        <f>IF('Zahlprotokoll'!$A74="","",IF('Zahlprotokoll'!$R74="Ja","OK","Beleg fehlt"))</f>
        <v/>
      </c>
    </row>
    <row r="75">
      <c r="A75" s="2" t="n"/>
      <c r="B75" s="3" t="n"/>
      <c r="C75" s="4" t="n"/>
      <c r="D75" s="2" t="n"/>
      <c r="E75" s="5" t="n"/>
      <c r="F75" s="5" t="n"/>
      <c r="G75" s="2" t="n"/>
      <c r="H75" s="2" t="n"/>
      <c r="I75" s="6" t="n"/>
      <c r="J75" s="7" t="n"/>
      <c r="K75" s="8">
        <f>IF(COUNTA('Zahlprotokoll'!$A75:$J75,'Zahlprotokoll'!$M75,'Zahlprotokoll'!$R75,'Zahlprotokoll'!$S75)=0,"",IFERROR('Zahlprotokoll'!$I75*'Zahlprotokoll'!$J75,0))</f>
        <v/>
      </c>
      <c r="L75" s="8">
        <f>IF('Zahlprotokoll'!$A75="","",IFERROR('Zahlprotokoll'!$I75+'Zahlprotokoll'!$K75,0))</f>
        <v/>
      </c>
      <c r="M75" s="6" t="n"/>
      <c r="N75" s="8">
        <f>IF('Zahlprotokoll'!$A75="","",IFERROR('Zahlprotokoll'!$M75*1.19,0))</f>
        <v/>
      </c>
      <c r="O75" s="8">
        <f>IF('Zahlprotokoll'!$A75="","",IF('Zahlprotokoll'!$H75="Bar",'Zahlprotokoll'!$L75-'Zahlprotokoll'!$N75,0))</f>
        <v/>
      </c>
      <c r="P75" s="8">
        <f>IF('Zahlprotokoll'!$A75="","",'Zahlprotokoll'!$Q74)</f>
        <v/>
      </c>
      <c r="Q75" s="8">
        <f>IF('Zahlprotokoll'!$A75="","",IFERROR('Zahlprotokoll'!$P75+'Zahlprotokoll'!$O75,0))</f>
        <v/>
      </c>
      <c r="R75" s="2" t="n"/>
      <c r="S75" s="5" t="n"/>
      <c r="T75" s="9">
        <f>IF('Zahlprotokoll'!$A75="","",IF('Zahlprotokoll'!$R75="Ja","OK","Beleg fehlt"))</f>
        <v/>
      </c>
    </row>
    <row r="76">
      <c r="A76" s="2" t="n"/>
      <c r="B76" s="3" t="n"/>
      <c r="C76" s="4" t="n"/>
      <c r="D76" s="2" t="n"/>
      <c r="E76" s="5" t="n"/>
      <c r="F76" s="5" t="n"/>
      <c r="G76" s="2" t="n"/>
      <c r="H76" s="2" t="n"/>
      <c r="I76" s="6" t="n"/>
      <c r="J76" s="7" t="n"/>
      <c r="K76" s="8">
        <f>IF(COUNTA('Zahlprotokoll'!$A76:$J76,'Zahlprotokoll'!$M76,'Zahlprotokoll'!$R76,'Zahlprotokoll'!$S76)=0,"",IFERROR('Zahlprotokoll'!$I76*'Zahlprotokoll'!$J76,0))</f>
        <v/>
      </c>
      <c r="L76" s="8">
        <f>IF('Zahlprotokoll'!$A76="","",IFERROR('Zahlprotokoll'!$I76+'Zahlprotokoll'!$K76,0))</f>
        <v/>
      </c>
      <c r="M76" s="6" t="n"/>
      <c r="N76" s="8">
        <f>IF('Zahlprotokoll'!$A76="","",IFERROR('Zahlprotokoll'!$M76*1.19,0))</f>
        <v/>
      </c>
      <c r="O76" s="8">
        <f>IF('Zahlprotokoll'!$A76="","",IF('Zahlprotokoll'!$H76="Bar",'Zahlprotokoll'!$L76-'Zahlprotokoll'!$N76,0))</f>
        <v/>
      </c>
      <c r="P76" s="8">
        <f>IF('Zahlprotokoll'!$A76="","",'Zahlprotokoll'!$Q75)</f>
        <v/>
      </c>
      <c r="Q76" s="8">
        <f>IF('Zahlprotokoll'!$A76="","",IFERROR('Zahlprotokoll'!$P76+'Zahlprotokoll'!$O76,0))</f>
        <v/>
      </c>
      <c r="R76" s="2" t="n"/>
      <c r="S76" s="5" t="n"/>
      <c r="T76" s="9">
        <f>IF('Zahlprotokoll'!$A76="","",IF('Zahlprotokoll'!$R76="Ja","OK","Beleg fehlt"))</f>
        <v/>
      </c>
    </row>
    <row r="77">
      <c r="A77" s="2" t="n"/>
      <c r="B77" s="3" t="n"/>
      <c r="C77" s="4" t="n"/>
      <c r="D77" s="2" t="n"/>
      <c r="E77" s="5" t="n"/>
      <c r="F77" s="5" t="n"/>
      <c r="G77" s="2" t="n"/>
      <c r="H77" s="2" t="n"/>
      <c r="I77" s="6" t="n"/>
      <c r="J77" s="7" t="n"/>
      <c r="K77" s="8">
        <f>IF(COUNTA('Zahlprotokoll'!$A77:$J77,'Zahlprotokoll'!$M77,'Zahlprotokoll'!$R77,'Zahlprotokoll'!$S77)=0,"",IFERROR('Zahlprotokoll'!$I77*'Zahlprotokoll'!$J77,0))</f>
        <v/>
      </c>
      <c r="L77" s="8">
        <f>IF('Zahlprotokoll'!$A77="","",IFERROR('Zahlprotokoll'!$I77+'Zahlprotokoll'!$K77,0))</f>
        <v/>
      </c>
      <c r="M77" s="6" t="n"/>
      <c r="N77" s="8">
        <f>IF('Zahlprotokoll'!$A77="","",IFERROR('Zahlprotokoll'!$M77*1.19,0))</f>
        <v/>
      </c>
      <c r="O77" s="8">
        <f>IF('Zahlprotokoll'!$A77="","",IF('Zahlprotokoll'!$H77="Bar",'Zahlprotokoll'!$L77-'Zahlprotokoll'!$N77,0))</f>
        <v/>
      </c>
      <c r="P77" s="8">
        <f>IF('Zahlprotokoll'!$A77="","",'Zahlprotokoll'!$Q76)</f>
        <v/>
      </c>
      <c r="Q77" s="8">
        <f>IF('Zahlprotokoll'!$A77="","",IFERROR('Zahlprotokoll'!$P77+'Zahlprotokoll'!$O77,0))</f>
        <v/>
      </c>
      <c r="R77" s="2" t="n"/>
      <c r="S77" s="5" t="n"/>
      <c r="T77" s="9">
        <f>IF('Zahlprotokoll'!$A77="","",IF('Zahlprotokoll'!$R77="Ja","OK","Beleg fehlt"))</f>
        <v/>
      </c>
    </row>
    <row r="78">
      <c r="A78" s="2" t="n"/>
      <c r="B78" s="3" t="n"/>
      <c r="C78" s="4" t="n"/>
      <c r="D78" s="2" t="n"/>
      <c r="E78" s="5" t="n"/>
      <c r="F78" s="5" t="n"/>
      <c r="G78" s="2" t="n"/>
      <c r="H78" s="2" t="n"/>
      <c r="I78" s="6" t="n"/>
      <c r="J78" s="7" t="n"/>
      <c r="K78" s="8">
        <f>IF(COUNTA('Zahlprotokoll'!$A78:$J78,'Zahlprotokoll'!$M78,'Zahlprotokoll'!$R78,'Zahlprotokoll'!$S78)=0,"",IFERROR('Zahlprotokoll'!$I78*'Zahlprotokoll'!$J78,0))</f>
        <v/>
      </c>
      <c r="L78" s="8">
        <f>IF('Zahlprotokoll'!$A78="","",IFERROR('Zahlprotokoll'!$I78+'Zahlprotokoll'!$K78,0))</f>
        <v/>
      </c>
      <c r="M78" s="6" t="n"/>
      <c r="N78" s="8">
        <f>IF('Zahlprotokoll'!$A78="","",IFERROR('Zahlprotokoll'!$M78*1.19,0))</f>
        <v/>
      </c>
      <c r="O78" s="8">
        <f>IF('Zahlprotokoll'!$A78="","",IF('Zahlprotokoll'!$H78="Bar",'Zahlprotokoll'!$L78-'Zahlprotokoll'!$N78,0))</f>
        <v/>
      </c>
      <c r="P78" s="8">
        <f>IF('Zahlprotokoll'!$A78="","",'Zahlprotokoll'!$Q77)</f>
        <v/>
      </c>
      <c r="Q78" s="8">
        <f>IF('Zahlprotokoll'!$A78="","",IFERROR('Zahlprotokoll'!$P78+'Zahlprotokoll'!$O78,0))</f>
        <v/>
      </c>
      <c r="R78" s="2" t="n"/>
      <c r="S78" s="5" t="n"/>
      <c r="T78" s="9">
        <f>IF('Zahlprotokoll'!$A78="","",IF('Zahlprotokoll'!$R78="Ja","OK","Beleg fehlt"))</f>
        <v/>
      </c>
    </row>
    <row r="79">
      <c r="A79" s="2" t="n"/>
      <c r="B79" s="3" t="n"/>
      <c r="C79" s="4" t="n"/>
      <c r="D79" s="2" t="n"/>
      <c r="E79" s="5" t="n"/>
      <c r="F79" s="5" t="n"/>
      <c r="G79" s="2" t="n"/>
      <c r="H79" s="2" t="n"/>
      <c r="I79" s="6" t="n"/>
      <c r="J79" s="7" t="n"/>
      <c r="K79" s="8">
        <f>IF(COUNTA('Zahlprotokoll'!$A79:$J79,'Zahlprotokoll'!$M79,'Zahlprotokoll'!$R79,'Zahlprotokoll'!$S79)=0,"",IFERROR('Zahlprotokoll'!$I79*'Zahlprotokoll'!$J79,0))</f>
        <v/>
      </c>
      <c r="L79" s="8">
        <f>IF('Zahlprotokoll'!$A79="","",IFERROR('Zahlprotokoll'!$I79+'Zahlprotokoll'!$K79,0))</f>
        <v/>
      </c>
      <c r="M79" s="6" t="n"/>
      <c r="N79" s="8">
        <f>IF('Zahlprotokoll'!$A79="","",IFERROR('Zahlprotokoll'!$M79*1.19,0))</f>
        <v/>
      </c>
      <c r="O79" s="8">
        <f>IF('Zahlprotokoll'!$A79="","",IF('Zahlprotokoll'!$H79="Bar",'Zahlprotokoll'!$L79-'Zahlprotokoll'!$N79,0))</f>
        <v/>
      </c>
      <c r="P79" s="8">
        <f>IF('Zahlprotokoll'!$A79="","",'Zahlprotokoll'!$Q78)</f>
        <v/>
      </c>
      <c r="Q79" s="8">
        <f>IF('Zahlprotokoll'!$A79="","",IFERROR('Zahlprotokoll'!$P79+'Zahlprotokoll'!$O79,0))</f>
        <v/>
      </c>
      <c r="R79" s="2" t="n"/>
      <c r="S79" s="5" t="n"/>
      <c r="T79" s="9">
        <f>IF('Zahlprotokoll'!$A79="","",IF('Zahlprotokoll'!$R79="Ja","OK","Beleg fehlt"))</f>
        <v/>
      </c>
    </row>
    <row r="80">
      <c r="A80" s="2" t="n"/>
      <c r="B80" s="3" t="n"/>
      <c r="C80" s="4" t="n"/>
      <c r="D80" s="2" t="n"/>
      <c r="E80" s="5" t="n"/>
      <c r="F80" s="5" t="n"/>
      <c r="G80" s="2" t="n"/>
      <c r="H80" s="2" t="n"/>
      <c r="I80" s="6" t="n"/>
      <c r="J80" s="7" t="n"/>
      <c r="K80" s="8">
        <f>IF(COUNTA('Zahlprotokoll'!$A80:$J80,'Zahlprotokoll'!$M80,'Zahlprotokoll'!$R80,'Zahlprotokoll'!$S80)=0,"",IFERROR('Zahlprotokoll'!$I80*'Zahlprotokoll'!$J80,0))</f>
        <v/>
      </c>
      <c r="L80" s="8">
        <f>IF('Zahlprotokoll'!$A80="","",IFERROR('Zahlprotokoll'!$I80+'Zahlprotokoll'!$K80,0))</f>
        <v/>
      </c>
      <c r="M80" s="6" t="n"/>
      <c r="N80" s="8">
        <f>IF('Zahlprotokoll'!$A80="","",IFERROR('Zahlprotokoll'!$M80*1.19,0))</f>
        <v/>
      </c>
      <c r="O80" s="8">
        <f>IF('Zahlprotokoll'!$A80="","",IF('Zahlprotokoll'!$H80="Bar",'Zahlprotokoll'!$L80-'Zahlprotokoll'!$N80,0))</f>
        <v/>
      </c>
      <c r="P80" s="8">
        <f>IF('Zahlprotokoll'!$A80="","",'Zahlprotokoll'!$Q79)</f>
        <v/>
      </c>
      <c r="Q80" s="8">
        <f>IF('Zahlprotokoll'!$A80="","",IFERROR('Zahlprotokoll'!$P80+'Zahlprotokoll'!$O80,0))</f>
        <v/>
      </c>
      <c r="R80" s="2" t="n"/>
      <c r="S80" s="5" t="n"/>
      <c r="T80" s="9">
        <f>IF('Zahlprotokoll'!$A80="","",IF('Zahlprotokoll'!$R80="Ja","OK","Beleg fehlt"))</f>
        <v/>
      </c>
    </row>
    <row r="81">
      <c r="A81" s="2" t="n"/>
      <c r="B81" s="3" t="n"/>
      <c r="C81" s="4" t="n"/>
      <c r="D81" s="2" t="n"/>
      <c r="E81" s="5" t="n"/>
      <c r="F81" s="5" t="n"/>
      <c r="G81" s="2" t="n"/>
      <c r="H81" s="2" t="n"/>
      <c r="I81" s="6" t="n"/>
      <c r="J81" s="7" t="n"/>
      <c r="K81" s="8">
        <f>IF(COUNTA('Zahlprotokoll'!$A81:$J81,'Zahlprotokoll'!$M81,'Zahlprotokoll'!$R81,'Zahlprotokoll'!$S81)=0,"",IFERROR('Zahlprotokoll'!$I81*'Zahlprotokoll'!$J81,0))</f>
        <v/>
      </c>
      <c r="L81" s="8">
        <f>IF('Zahlprotokoll'!$A81="","",IFERROR('Zahlprotokoll'!$I81+'Zahlprotokoll'!$K81,0))</f>
        <v/>
      </c>
      <c r="M81" s="6" t="n"/>
      <c r="N81" s="8">
        <f>IF('Zahlprotokoll'!$A81="","",IFERROR('Zahlprotokoll'!$M81*1.19,0))</f>
        <v/>
      </c>
      <c r="O81" s="8">
        <f>IF('Zahlprotokoll'!$A81="","",IF('Zahlprotokoll'!$H81="Bar",'Zahlprotokoll'!$L81-'Zahlprotokoll'!$N81,0))</f>
        <v/>
      </c>
      <c r="P81" s="8">
        <f>IF('Zahlprotokoll'!$A81="","",'Zahlprotokoll'!$Q80)</f>
        <v/>
      </c>
      <c r="Q81" s="8">
        <f>IF('Zahlprotokoll'!$A81="","",IFERROR('Zahlprotokoll'!$P81+'Zahlprotokoll'!$O81,0))</f>
        <v/>
      </c>
      <c r="R81" s="2" t="n"/>
      <c r="S81" s="5" t="n"/>
      <c r="T81" s="9">
        <f>IF('Zahlprotokoll'!$A81="","",IF('Zahlprotokoll'!$R81="Ja","OK","Beleg fehlt"))</f>
        <v/>
      </c>
    </row>
    <row r="82">
      <c r="A82" s="2" t="n"/>
      <c r="B82" s="3" t="n"/>
      <c r="C82" s="4" t="n"/>
      <c r="D82" s="2" t="n"/>
      <c r="E82" s="5" t="n"/>
      <c r="F82" s="5" t="n"/>
      <c r="G82" s="2" t="n"/>
      <c r="H82" s="2" t="n"/>
      <c r="I82" s="6" t="n"/>
      <c r="J82" s="7" t="n"/>
      <c r="K82" s="8">
        <f>IF(COUNTA('Zahlprotokoll'!$A82:$J82,'Zahlprotokoll'!$M82,'Zahlprotokoll'!$R82,'Zahlprotokoll'!$S82)=0,"",IFERROR('Zahlprotokoll'!$I82*'Zahlprotokoll'!$J82,0))</f>
        <v/>
      </c>
      <c r="L82" s="8">
        <f>IF('Zahlprotokoll'!$A82="","",IFERROR('Zahlprotokoll'!$I82+'Zahlprotokoll'!$K82,0))</f>
        <v/>
      </c>
      <c r="M82" s="6" t="n"/>
      <c r="N82" s="8">
        <f>IF('Zahlprotokoll'!$A82="","",IFERROR('Zahlprotokoll'!$M82*1.19,0))</f>
        <v/>
      </c>
      <c r="O82" s="8">
        <f>IF('Zahlprotokoll'!$A82="","",IF('Zahlprotokoll'!$H82="Bar",'Zahlprotokoll'!$L82-'Zahlprotokoll'!$N82,0))</f>
        <v/>
      </c>
      <c r="P82" s="8">
        <f>IF('Zahlprotokoll'!$A82="","",'Zahlprotokoll'!$Q81)</f>
        <v/>
      </c>
      <c r="Q82" s="8">
        <f>IF('Zahlprotokoll'!$A82="","",IFERROR('Zahlprotokoll'!$P82+'Zahlprotokoll'!$O82,0))</f>
        <v/>
      </c>
      <c r="R82" s="2" t="n"/>
      <c r="S82" s="5" t="n"/>
      <c r="T82" s="9">
        <f>IF('Zahlprotokoll'!$A82="","",IF('Zahlprotokoll'!$R82="Ja","OK","Beleg fehlt"))</f>
        <v/>
      </c>
    </row>
    <row r="83">
      <c r="A83" s="2" t="n"/>
      <c r="B83" s="3" t="n"/>
      <c r="C83" s="4" t="n"/>
      <c r="D83" s="2" t="n"/>
      <c r="E83" s="5" t="n"/>
      <c r="F83" s="5" t="n"/>
      <c r="G83" s="2" t="n"/>
      <c r="H83" s="2" t="n"/>
      <c r="I83" s="6" t="n"/>
      <c r="J83" s="7" t="n"/>
      <c r="K83" s="8">
        <f>IF(COUNTA('Zahlprotokoll'!$A83:$J83,'Zahlprotokoll'!$M83,'Zahlprotokoll'!$R83,'Zahlprotokoll'!$S83)=0,"",IFERROR('Zahlprotokoll'!$I83*'Zahlprotokoll'!$J83,0))</f>
        <v/>
      </c>
      <c r="L83" s="8">
        <f>IF('Zahlprotokoll'!$A83="","",IFERROR('Zahlprotokoll'!$I83+'Zahlprotokoll'!$K83,0))</f>
        <v/>
      </c>
      <c r="M83" s="6" t="n"/>
      <c r="N83" s="8">
        <f>IF('Zahlprotokoll'!$A83="","",IFERROR('Zahlprotokoll'!$M83*1.19,0))</f>
        <v/>
      </c>
      <c r="O83" s="8">
        <f>IF('Zahlprotokoll'!$A83="","",IF('Zahlprotokoll'!$H83="Bar",'Zahlprotokoll'!$L83-'Zahlprotokoll'!$N83,0))</f>
        <v/>
      </c>
      <c r="P83" s="8">
        <f>IF('Zahlprotokoll'!$A83="","",'Zahlprotokoll'!$Q82)</f>
        <v/>
      </c>
      <c r="Q83" s="8">
        <f>IF('Zahlprotokoll'!$A83="","",IFERROR('Zahlprotokoll'!$P83+'Zahlprotokoll'!$O83,0))</f>
        <v/>
      </c>
      <c r="R83" s="2" t="n"/>
      <c r="S83" s="5" t="n"/>
      <c r="T83" s="9">
        <f>IF('Zahlprotokoll'!$A83="","",IF('Zahlprotokoll'!$R83="Ja","OK","Beleg fehlt"))</f>
        <v/>
      </c>
    </row>
    <row r="84">
      <c r="A84" s="2" t="n"/>
      <c r="B84" s="3" t="n"/>
      <c r="C84" s="4" t="n"/>
      <c r="D84" s="2" t="n"/>
      <c r="E84" s="5" t="n"/>
      <c r="F84" s="5" t="n"/>
      <c r="G84" s="2" t="n"/>
      <c r="H84" s="2" t="n"/>
      <c r="I84" s="6" t="n"/>
      <c r="J84" s="7" t="n"/>
      <c r="K84" s="8">
        <f>IF(COUNTA('Zahlprotokoll'!$A84:$J84,'Zahlprotokoll'!$M84,'Zahlprotokoll'!$R84,'Zahlprotokoll'!$S84)=0,"",IFERROR('Zahlprotokoll'!$I84*'Zahlprotokoll'!$J84,0))</f>
        <v/>
      </c>
      <c r="L84" s="8">
        <f>IF('Zahlprotokoll'!$A84="","",IFERROR('Zahlprotokoll'!$I84+'Zahlprotokoll'!$K84,0))</f>
        <v/>
      </c>
      <c r="M84" s="6" t="n"/>
      <c r="N84" s="8">
        <f>IF('Zahlprotokoll'!$A84="","",IFERROR('Zahlprotokoll'!$M84*1.19,0))</f>
        <v/>
      </c>
      <c r="O84" s="8">
        <f>IF('Zahlprotokoll'!$A84="","",IF('Zahlprotokoll'!$H84="Bar",'Zahlprotokoll'!$L84-'Zahlprotokoll'!$N84,0))</f>
        <v/>
      </c>
      <c r="P84" s="8">
        <f>IF('Zahlprotokoll'!$A84="","",'Zahlprotokoll'!$Q83)</f>
        <v/>
      </c>
      <c r="Q84" s="8">
        <f>IF('Zahlprotokoll'!$A84="","",IFERROR('Zahlprotokoll'!$P84+'Zahlprotokoll'!$O84,0))</f>
        <v/>
      </c>
      <c r="R84" s="2" t="n"/>
      <c r="S84" s="5" t="n"/>
      <c r="T84" s="9">
        <f>IF('Zahlprotokoll'!$A84="","",IF('Zahlprotokoll'!$R84="Ja","OK","Beleg fehlt"))</f>
        <v/>
      </c>
    </row>
    <row r="85">
      <c r="A85" s="2" t="n"/>
      <c r="B85" s="3" t="n"/>
      <c r="C85" s="4" t="n"/>
      <c r="D85" s="2" t="n"/>
      <c r="E85" s="5" t="n"/>
      <c r="F85" s="5" t="n"/>
      <c r="G85" s="2" t="n"/>
      <c r="H85" s="2" t="n"/>
      <c r="I85" s="6" t="n"/>
      <c r="J85" s="7" t="n"/>
      <c r="K85" s="8">
        <f>IF(COUNTA('Zahlprotokoll'!$A85:$J85,'Zahlprotokoll'!$M85,'Zahlprotokoll'!$R85,'Zahlprotokoll'!$S85)=0,"",IFERROR('Zahlprotokoll'!$I85*'Zahlprotokoll'!$J85,0))</f>
        <v/>
      </c>
      <c r="L85" s="8">
        <f>IF('Zahlprotokoll'!$A85="","",IFERROR('Zahlprotokoll'!$I85+'Zahlprotokoll'!$K85,0))</f>
        <v/>
      </c>
      <c r="M85" s="6" t="n"/>
      <c r="N85" s="8">
        <f>IF('Zahlprotokoll'!$A85="","",IFERROR('Zahlprotokoll'!$M85*1.19,0))</f>
        <v/>
      </c>
      <c r="O85" s="8">
        <f>IF('Zahlprotokoll'!$A85="","",IF('Zahlprotokoll'!$H85="Bar",'Zahlprotokoll'!$L85-'Zahlprotokoll'!$N85,0))</f>
        <v/>
      </c>
      <c r="P85" s="8">
        <f>IF('Zahlprotokoll'!$A85="","",'Zahlprotokoll'!$Q84)</f>
        <v/>
      </c>
      <c r="Q85" s="8">
        <f>IF('Zahlprotokoll'!$A85="","",IFERROR('Zahlprotokoll'!$P85+'Zahlprotokoll'!$O85,0))</f>
        <v/>
      </c>
      <c r="R85" s="2" t="n"/>
      <c r="S85" s="5" t="n"/>
      <c r="T85" s="9">
        <f>IF('Zahlprotokoll'!$A85="","",IF('Zahlprotokoll'!$R85="Ja","OK","Beleg fehlt"))</f>
        <v/>
      </c>
    </row>
    <row r="86">
      <c r="A86" s="2" t="n"/>
      <c r="B86" s="3" t="n"/>
      <c r="C86" s="4" t="n"/>
      <c r="D86" s="2" t="n"/>
      <c r="E86" s="5" t="n"/>
      <c r="F86" s="5" t="n"/>
      <c r="G86" s="2" t="n"/>
      <c r="H86" s="2" t="n"/>
      <c r="I86" s="6" t="n"/>
      <c r="J86" s="7" t="n"/>
      <c r="K86" s="8">
        <f>IF(COUNTA('Zahlprotokoll'!$A86:$J86,'Zahlprotokoll'!$M86,'Zahlprotokoll'!$R86,'Zahlprotokoll'!$S86)=0,"",IFERROR('Zahlprotokoll'!$I86*'Zahlprotokoll'!$J86,0))</f>
        <v/>
      </c>
      <c r="L86" s="8">
        <f>IF('Zahlprotokoll'!$A86="","",IFERROR('Zahlprotokoll'!$I86+'Zahlprotokoll'!$K86,0))</f>
        <v/>
      </c>
      <c r="M86" s="6" t="n"/>
      <c r="N86" s="8">
        <f>IF('Zahlprotokoll'!$A86="","",IFERROR('Zahlprotokoll'!$M86*1.19,0))</f>
        <v/>
      </c>
      <c r="O86" s="8">
        <f>IF('Zahlprotokoll'!$A86="","",IF('Zahlprotokoll'!$H86="Bar",'Zahlprotokoll'!$L86-'Zahlprotokoll'!$N86,0))</f>
        <v/>
      </c>
      <c r="P86" s="8">
        <f>IF('Zahlprotokoll'!$A86="","",'Zahlprotokoll'!$Q85)</f>
        <v/>
      </c>
      <c r="Q86" s="8">
        <f>IF('Zahlprotokoll'!$A86="","",IFERROR('Zahlprotokoll'!$P86+'Zahlprotokoll'!$O86,0))</f>
        <v/>
      </c>
      <c r="R86" s="2" t="n"/>
      <c r="S86" s="5" t="n"/>
      <c r="T86" s="9">
        <f>IF('Zahlprotokoll'!$A86="","",IF('Zahlprotokoll'!$R86="Ja","OK","Beleg fehlt"))</f>
        <v/>
      </c>
    </row>
    <row r="87">
      <c r="A87" s="2" t="n"/>
      <c r="B87" s="3" t="n"/>
      <c r="C87" s="4" t="n"/>
      <c r="D87" s="2" t="n"/>
      <c r="E87" s="5" t="n"/>
      <c r="F87" s="5" t="n"/>
      <c r="G87" s="2" t="n"/>
      <c r="H87" s="2" t="n"/>
      <c r="I87" s="6" t="n"/>
      <c r="J87" s="7" t="n"/>
      <c r="K87" s="8">
        <f>IF(COUNTA('Zahlprotokoll'!$A87:$J87,'Zahlprotokoll'!$M87,'Zahlprotokoll'!$R87,'Zahlprotokoll'!$S87)=0,"",IFERROR('Zahlprotokoll'!$I87*'Zahlprotokoll'!$J87,0))</f>
        <v/>
      </c>
      <c r="L87" s="8">
        <f>IF('Zahlprotokoll'!$A87="","",IFERROR('Zahlprotokoll'!$I87+'Zahlprotokoll'!$K87,0))</f>
        <v/>
      </c>
      <c r="M87" s="6" t="n"/>
      <c r="N87" s="8">
        <f>IF('Zahlprotokoll'!$A87="","",IFERROR('Zahlprotokoll'!$M87*1.19,0))</f>
        <v/>
      </c>
      <c r="O87" s="8">
        <f>IF('Zahlprotokoll'!$A87="","",IF('Zahlprotokoll'!$H87="Bar",'Zahlprotokoll'!$L87-'Zahlprotokoll'!$N87,0))</f>
        <v/>
      </c>
      <c r="P87" s="8">
        <f>IF('Zahlprotokoll'!$A87="","",'Zahlprotokoll'!$Q86)</f>
        <v/>
      </c>
      <c r="Q87" s="8">
        <f>IF('Zahlprotokoll'!$A87="","",IFERROR('Zahlprotokoll'!$P87+'Zahlprotokoll'!$O87,0))</f>
        <v/>
      </c>
      <c r="R87" s="2" t="n"/>
      <c r="S87" s="5" t="n"/>
      <c r="T87" s="9">
        <f>IF('Zahlprotokoll'!$A87="","",IF('Zahlprotokoll'!$R87="Ja","OK","Beleg fehlt"))</f>
        <v/>
      </c>
    </row>
    <row r="88">
      <c r="A88" s="2" t="n"/>
      <c r="B88" s="3" t="n"/>
      <c r="C88" s="4" t="n"/>
      <c r="D88" s="2" t="n"/>
      <c r="E88" s="5" t="n"/>
      <c r="F88" s="5" t="n"/>
      <c r="G88" s="2" t="n"/>
      <c r="H88" s="2" t="n"/>
      <c r="I88" s="6" t="n"/>
      <c r="J88" s="7" t="n"/>
      <c r="K88" s="8">
        <f>IF(COUNTA('Zahlprotokoll'!$A88:$J88,'Zahlprotokoll'!$M88,'Zahlprotokoll'!$R88,'Zahlprotokoll'!$S88)=0,"",IFERROR('Zahlprotokoll'!$I88*'Zahlprotokoll'!$J88,0))</f>
        <v/>
      </c>
      <c r="L88" s="8">
        <f>IF('Zahlprotokoll'!$A88="","",IFERROR('Zahlprotokoll'!$I88+'Zahlprotokoll'!$K88,0))</f>
        <v/>
      </c>
      <c r="M88" s="6" t="n"/>
      <c r="N88" s="8">
        <f>IF('Zahlprotokoll'!$A88="","",IFERROR('Zahlprotokoll'!$M88*1.19,0))</f>
        <v/>
      </c>
      <c r="O88" s="8">
        <f>IF('Zahlprotokoll'!$A88="","",IF('Zahlprotokoll'!$H88="Bar",'Zahlprotokoll'!$L88-'Zahlprotokoll'!$N88,0))</f>
        <v/>
      </c>
      <c r="P88" s="8">
        <f>IF('Zahlprotokoll'!$A88="","",'Zahlprotokoll'!$Q87)</f>
        <v/>
      </c>
      <c r="Q88" s="8">
        <f>IF('Zahlprotokoll'!$A88="","",IFERROR('Zahlprotokoll'!$P88+'Zahlprotokoll'!$O88,0))</f>
        <v/>
      </c>
      <c r="R88" s="2" t="n"/>
      <c r="S88" s="5" t="n"/>
      <c r="T88" s="9">
        <f>IF('Zahlprotokoll'!$A88="","",IF('Zahlprotokoll'!$R88="Ja","OK","Beleg fehlt"))</f>
        <v/>
      </c>
    </row>
    <row r="89">
      <c r="A89" s="2" t="n"/>
      <c r="B89" s="3" t="n"/>
      <c r="C89" s="4" t="n"/>
      <c r="D89" s="2" t="n"/>
      <c r="E89" s="5" t="n"/>
      <c r="F89" s="5" t="n"/>
      <c r="G89" s="2" t="n"/>
      <c r="H89" s="2" t="n"/>
      <c r="I89" s="6" t="n"/>
      <c r="J89" s="7" t="n"/>
      <c r="K89" s="8">
        <f>IF(COUNTA('Zahlprotokoll'!$A89:$J89,'Zahlprotokoll'!$M89,'Zahlprotokoll'!$R89,'Zahlprotokoll'!$S89)=0,"",IFERROR('Zahlprotokoll'!$I89*'Zahlprotokoll'!$J89,0))</f>
        <v/>
      </c>
      <c r="L89" s="8">
        <f>IF('Zahlprotokoll'!$A89="","",IFERROR('Zahlprotokoll'!$I89+'Zahlprotokoll'!$K89,0))</f>
        <v/>
      </c>
      <c r="M89" s="6" t="n"/>
      <c r="N89" s="8">
        <f>IF('Zahlprotokoll'!$A89="","",IFERROR('Zahlprotokoll'!$M89*1.19,0))</f>
        <v/>
      </c>
      <c r="O89" s="8">
        <f>IF('Zahlprotokoll'!$A89="","",IF('Zahlprotokoll'!$H89="Bar",'Zahlprotokoll'!$L89-'Zahlprotokoll'!$N89,0))</f>
        <v/>
      </c>
      <c r="P89" s="8">
        <f>IF('Zahlprotokoll'!$A89="","",'Zahlprotokoll'!$Q88)</f>
        <v/>
      </c>
      <c r="Q89" s="8">
        <f>IF('Zahlprotokoll'!$A89="","",IFERROR('Zahlprotokoll'!$P89+'Zahlprotokoll'!$O89,0))</f>
        <v/>
      </c>
      <c r="R89" s="2" t="n"/>
      <c r="S89" s="5" t="n"/>
      <c r="T89" s="9">
        <f>IF('Zahlprotokoll'!$A89="","",IF('Zahlprotokoll'!$R89="Ja","OK","Beleg fehlt"))</f>
        <v/>
      </c>
    </row>
    <row r="90">
      <c r="A90" s="2" t="n"/>
      <c r="B90" s="3" t="n"/>
      <c r="C90" s="4" t="n"/>
      <c r="D90" s="2" t="n"/>
      <c r="E90" s="5" t="n"/>
      <c r="F90" s="5" t="n"/>
      <c r="G90" s="2" t="n"/>
      <c r="H90" s="2" t="n"/>
      <c r="I90" s="6" t="n"/>
      <c r="J90" s="7" t="n"/>
      <c r="K90" s="8">
        <f>IF(COUNTA('Zahlprotokoll'!$A90:$J90,'Zahlprotokoll'!$M90,'Zahlprotokoll'!$R90,'Zahlprotokoll'!$S90)=0,"",IFERROR('Zahlprotokoll'!$I90*'Zahlprotokoll'!$J90,0))</f>
        <v/>
      </c>
      <c r="L90" s="8">
        <f>IF('Zahlprotokoll'!$A90="","",IFERROR('Zahlprotokoll'!$I90+'Zahlprotokoll'!$K90,0))</f>
        <v/>
      </c>
      <c r="M90" s="6" t="n"/>
      <c r="N90" s="8">
        <f>IF('Zahlprotokoll'!$A90="","",IFERROR('Zahlprotokoll'!$M90*1.19,0))</f>
        <v/>
      </c>
      <c r="O90" s="8">
        <f>IF('Zahlprotokoll'!$A90="","",IF('Zahlprotokoll'!$H90="Bar",'Zahlprotokoll'!$L90-'Zahlprotokoll'!$N90,0))</f>
        <v/>
      </c>
      <c r="P90" s="8">
        <f>IF('Zahlprotokoll'!$A90="","",'Zahlprotokoll'!$Q89)</f>
        <v/>
      </c>
      <c r="Q90" s="8">
        <f>IF('Zahlprotokoll'!$A90="","",IFERROR('Zahlprotokoll'!$P90+'Zahlprotokoll'!$O90,0))</f>
        <v/>
      </c>
      <c r="R90" s="2" t="n"/>
      <c r="S90" s="5" t="n"/>
      <c r="T90" s="9">
        <f>IF('Zahlprotokoll'!$A90="","",IF('Zahlprotokoll'!$R90="Ja","OK","Beleg fehlt"))</f>
        <v/>
      </c>
    </row>
    <row r="91">
      <c r="A91" s="2" t="n"/>
      <c r="B91" s="3" t="n"/>
      <c r="C91" s="4" t="n"/>
      <c r="D91" s="2" t="n"/>
      <c r="E91" s="5" t="n"/>
      <c r="F91" s="5" t="n"/>
      <c r="G91" s="2" t="n"/>
      <c r="H91" s="2" t="n"/>
      <c r="I91" s="6" t="n"/>
      <c r="J91" s="7" t="n"/>
      <c r="K91" s="8">
        <f>IF(COUNTA('Zahlprotokoll'!$A91:$J91,'Zahlprotokoll'!$M91,'Zahlprotokoll'!$R91,'Zahlprotokoll'!$S91)=0,"",IFERROR('Zahlprotokoll'!$I91*'Zahlprotokoll'!$J91,0))</f>
        <v/>
      </c>
      <c r="L91" s="8">
        <f>IF('Zahlprotokoll'!$A91="","",IFERROR('Zahlprotokoll'!$I91+'Zahlprotokoll'!$K91,0))</f>
        <v/>
      </c>
      <c r="M91" s="6" t="n"/>
      <c r="N91" s="8">
        <f>IF('Zahlprotokoll'!$A91="","",IFERROR('Zahlprotokoll'!$M91*1.19,0))</f>
        <v/>
      </c>
      <c r="O91" s="8">
        <f>IF('Zahlprotokoll'!$A91="","",IF('Zahlprotokoll'!$H91="Bar",'Zahlprotokoll'!$L91-'Zahlprotokoll'!$N91,0))</f>
        <v/>
      </c>
      <c r="P91" s="8">
        <f>IF('Zahlprotokoll'!$A91="","",'Zahlprotokoll'!$Q90)</f>
        <v/>
      </c>
      <c r="Q91" s="8">
        <f>IF('Zahlprotokoll'!$A91="","",IFERROR('Zahlprotokoll'!$P91+'Zahlprotokoll'!$O91,0))</f>
        <v/>
      </c>
      <c r="R91" s="2" t="n"/>
      <c r="S91" s="5" t="n"/>
      <c r="T91" s="9">
        <f>IF('Zahlprotokoll'!$A91="","",IF('Zahlprotokoll'!$R91="Ja","OK","Beleg fehlt"))</f>
        <v/>
      </c>
    </row>
    <row r="92">
      <c r="A92" s="2" t="n"/>
      <c r="B92" s="3" t="n"/>
      <c r="C92" s="4" t="n"/>
      <c r="D92" s="2" t="n"/>
      <c r="E92" s="5" t="n"/>
      <c r="F92" s="5" t="n"/>
      <c r="G92" s="2" t="n"/>
      <c r="H92" s="2" t="n"/>
      <c r="I92" s="6" t="n"/>
      <c r="J92" s="7" t="n"/>
      <c r="K92" s="8">
        <f>IF(COUNTA('Zahlprotokoll'!$A92:$J92,'Zahlprotokoll'!$M92,'Zahlprotokoll'!$R92,'Zahlprotokoll'!$S92)=0,"",IFERROR('Zahlprotokoll'!$I92*'Zahlprotokoll'!$J92,0))</f>
        <v/>
      </c>
      <c r="L92" s="8">
        <f>IF('Zahlprotokoll'!$A92="","",IFERROR('Zahlprotokoll'!$I92+'Zahlprotokoll'!$K92,0))</f>
        <v/>
      </c>
      <c r="M92" s="6" t="n"/>
      <c r="N92" s="8">
        <f>IF('Zahlprotokoll'!$A92="","",IFERROR('Zahlprotokoll'!$M92*1.19,0))</f>
        <v/>
      </c>
      <c r="O92" s="8">
        <f>IF('Zahlprotokoll'!$A92="","",IF('Zahlprotokoll'!$H92="Bar",'Zahlprotokoll'!$L92-'Zahlprotokoll'!$N92,0))</f>
        <v/>
      </c>
      <c r="P92" s="8">
        <f>IF('Zahlprotokoll'!$A92="","",'Zahlprotokoll'!$Q91)</f>
        <v/>
      </c>
      <c r="Q92" s="8">
        <f>IF('Zahlprotokoll'!$A92="","",IFERROR('Zahlprotokoll'!$P92+'Zahlprotokoll'!$O92,0))</f>
        <v/>
      </c>
      <c r="R92" s="2" t="n"/>
      <c r="S92" s="5" t="n"/>
      <c r="T92" s="9">
        <f>IF('Zahlprotokoll'!$A92="","",IF('Zahlprotokoll'!$R92="Ja","OK","Beleg fehlt"))</f>
        <v/>
      </c>
    </row>
    <row r="93">
      <c r="A93" s="2" t="n"/>
      <c r="B93" s="3" t="n"/>
      <c r="C93" s="4" t="n"/>
      <c r="D93" s="2" t="n"/>
      <c r="E93" s="5" t="n"/>
      <c r="F93" s="5" t="n"/>
      <c r="G93" s="2" t="n"/>
      <c r="H93" s="2" t="n"/>
      <c r="I93" s="6" t="n"/>
      <c r="J93" s="7" t="n"/>
      <c r="K93" s="8">
        <f>IF(COUNTA('Zahlprotokoll'!$A93:$J93,'Zahlprotokoll'!$M93,'Zahlprotokoll'!$R93,'Zahlprotokoll'!$S93)=0,"",IFERROR('Zahlprotokoll'!$I93*'Zahlprotokoll'!$J93,0))</f>
        <v/>
      </c>
      <c r="L93" s="8">
        <f>IF('Zahlprotokoll'!$A93="","",IFERROR('Zahlprotokoll'!$I93+'Zahlprotokoll'!$K93,0))</f>
        <v/>
      </c>
      <c r="M93" s="6" t="n"/>
      <c r="N93" s="8">
        <f>IF('Zahlprotokoll'!$A93="","",IFERROR('Zahlprotokoll'!$M93*1.19,0))</f>
        <v/>
      </c>
      <c r="O93" s="8">
        <f>IF('Zahlprotokoll'!$A93="","",IF('Zahlprotokoll'!$H93="Bar",'Zahlprotokoll'!$L93-'Zahlprotokoll'!$N93,0))</f>
        <v/>
      </c>
      <c r="P93" s="8">
        <f>IF('Zahlprotokoll'!$A93="","",'Zahlprotokoll'!$Q92)</f>
        <v/>
      </c>
      <c r="Q93" s="8">
        <f>IF('Zahlprotokoll'!$A93="","",IFERROR('Zahlprotokoll'!$P93+'Zahlprotokoll'!$O93,0))</f>
        <v/>
      </c>
      <c r="R93" s="2" t="n"/>
      <c r="S93" s="5" t="n"/>
      <c r="T93" s="9">
        <f>IF('Zahlprotokoll'!$A93="","",IF('Zahlprotokoll'!$R93="Ja","OK","Beleg fehlt"))</f>
        <v/>
      </c>
    </row>
    <row r="94">
      <c r="A94" s="2" t="n"/>
      <c r="B94" s="3" t="n"/>
      <c r="C94" s="4" t="n"/>
      <c r="D94" s="2" t="n"/>
      <c r="E94" s="5" t="n"/>
      <c r="F94" s="5" t="n"/>
      <c r="G94" s="2" t="n"/>
      <c r="H94" s="2" t="n"/>
      <c r="I94" s="6" t="n"/>
      <c r="J94" s="7" t="n"/>
      <c r="K94" s="8">
        <f>IF(COUNTA('Zahlprotokoll'!$A94:$J94,'Zahlprotokoll'!$M94,'Zahlprotokoll'!$R94,'Zahlprotokoll'!$S94)=0,"",IFERROR('Zahlprotokoll'!$I94*'Zahlprotokoll'!$J94,0))</f>
        <v/>
      </c>
      <c r="L94" s="8">
        <f>IF('Zahlprotokoll'!$A94="","",IFERROR('Zahlprotokoll'!$I94+'Zahlprotokoll'!$K94,0))</f>
        <v/>
      </c>
      <c r="M94" s="6" t="n"/>
      <c r="N94" s="8">
        <f>IF('Zahlprotokoll'!$A94="","",IFERROR('Zahlprotokoll'!$M94*1.19,0))</f>
        <v/>
      </c>
      <c r="O94" s="8">
        <f>IF('Zahlprotokoll'!$A94="","",IF('Zahlprotokoll'!$H94="Bar",'Zahlprotokoll'!$L94-'Zahlprotokoll'!$N94,0))</f>
        <v/>
      </c>
      <c r="P94" s="8">
        <f>IF('Zahlprotokoll'!$A94="","",'Zahlprotokoll'!$Q93)</f>
        <v/>
      </c>
      <c r="Q94" s="8">
        <f>IF('Zahlprotokoll'!$A94="","",IFERROR('Zahlprotokoll'!$P94+'Zahlprotokoll'!$O94,0))</f>
        <v/>
      </c>
      <c r="R94" s="2" t="n"/>
      <c r="S94" s="5" t="n"/>
      <c r="T94" s="9">
        <f>IF('Zahlprotokoll'!$A94="","",IF('Zahlprotokoll'!$R94="Ja","OK","Beleg fehlt"))</f>
        <v/>
      </c>
    </row>
    <row r="95">
      <c r="A95" s="2" t="n"/>
      <c r="B95" s="3" t="n"/>
      <c r="C95" s="4" t="n"/>
      <c r="D95" s="2" t="n"/>
      <c r="E95" s="5" t="n"/>
      <c r="F95" s="5" t="n"/>
      <c r="G95" s="2" t="n"/>
      <c r="H95" s="2" t="n"/>
      <c r="I95" s="6" t="n"/>
      <c r="J95" s="7" t="n"/>
      <c r="K95" s="8">
        <f>IF(COUNTA('Zahlprotokoll'!$A95:$J95,'Zahlprotokoll'!$M95,'Zahlprotokoll'!$R95,'Zahlprotokoll'!$S95)=0,"",IFERROR('Zahlprotokoll'!$I95*'Zahlprotokoll'!$J95,0))</f>
        <v/>
      </c>
      <c r="L95" s="8">
        <f>IF('Zahlprotokoll'!$A95="","",IFERROR('Zahlprotokoll'!$I95+'Zahlprotokoll'!$K95,0))</f>
        <v/>
      </c>
      <c r="M95" s="6" t="n"/>
      <c r="N95" s="8">
        <f>IF('Zahlprotokoll'!$A95="","",IFERROR('Zahlprotokoll'!$M95*1.19,0))</f>
        <v/>
      </c>
      <c r="O95" s="8">
        <f>IF('Zahlprotokoll'!$A95="","",IF('Zahlprotokoll'!$H95="Bar",'Zahlprotokoll'!$L95-'Zahlprotokoll'!$N95,0))</f>
        <v/>
      </c>
      <c r="P95" s="8">
        <f>IF('Zahlprotokoll'!$A95="","",'Zahlprotokoll'!$Q94)</f>
        <v/>
      </c>
      <c r="Q95" s="8">
        <f>IF('Zahlprotokoll'!$A95="","",IFERROR('Zahlprotokoll'!$P95+'Zahlprotokoll'!$O95,0))</f>
        <v/>
      </c>
      <c r="R95" s="2" t="n"/>
      <c r="S95" s="5" t="n"/>
      <c r="T95" s="9">
        <f>IF('Zahlprotokoll'!$A95="","",IF('Zahlprotokoll'!$R95="Ja","OK","Beleg fehlt"))</f>
        <v/>
      </c>
    </row>
    <row r="96">
      <c r="A96" s="2" t="n"/>
      <c r="B96" s="3" t="n"/>
      <c r="C96" s="4" t="n"/>
      <c r="D96" s="2" t="n"/>
      <c r="E96" s="5" t="n"/>
      <c r="F96" s="5" t="n"/>
      <c r="G96" s="2" t="n"/>
      <c r="H96" s="2" t="n"/>
      <c r="I96" s="6" t="n"/>
      <c r="J96" s="7" t="n"/>
      <c r="K96" s="8">
        <f>IF(COUNTA('Zahlprotokoll'!$A96:$J96,'Zahlprotokoll'!$M96,'Zahlprotokoll'!$R96,'Zahlprotokoll'!$S96)=0,"",IFERROR('Zahlprotokoll'!$I96*'Zahlprotokoll'!$J96,0))</f>
        <v/>
      </c>
      <c r="L96" s="8">
        <f>IF('Zahlprotokoll'!$A96="","",IFERROR('Zahlprotokoll'!$I96+'Zahlprotokoll'!$K96,0))</f>
        <v/>
      </c>
      <c r="M96" s="6" t="n"/>
      <c r="N96" s="8">
        <f>IF('Zahlprotokoll'!$A96="","",IFERROR('Zahlprotokoll'!$M96*1.19,0))</f>
        <v/>
      </c>
      <c r="O96" s="8">
        <f>IF('Zahlprotokoll'!$A96="","",IF('Zahlprotokoll'!$H96="Bar",'Zahlprotokoll'!$L96-'Zahlprotokoll'!$N96,0))</f>
        <v/>
      </c>
      <c r="P96" s="8">
        <f>IF('Zahlprotokoll'!$A96="","",'Zahlprotokoll'!$Q95)</f>
        <v/>
      </c>
      <c r="Q96" s="8">
        <f>IF('Zahlprotokoll'!$A96="","",IFERROR('Zahlprotokoll'!$P96+'Zahlprotokoll'!$O96,0))</f>
        <v/>
      </c>
      <c r="R96" s="2" t="n"/>
      <c r="S96" s="5" t="n"/>
      <c r="T96" s="9">
        <f>IF('Zahlprotokoll'!$A96="","",IF('Zahlprotokoll'!$R96="Ja","OK","Beleg fehlt"))</f>
        <v/>
      </c>
    </row>
    <row r="97">
      <c r="A97" s="2" t="n"/>
      <c r="B97" s="3" t="n"/>
      <c r="C97" s="4" t="n"/>
      <c r="D97" s="2" t="n"/>
      <c r="E97" s="5" t="n"/>
      <c r="F97" s="5" t="n"/>
      <c r="G97" s="2" t="n"/>
      <c r="H97" s="2" t="n"/>
      <c r="I97" s="6" t="n"/>
      <c r="J97" s="7" t="n"/>
      <c r="K97" s="8">
        <f>IF(COUNTA('Zahlprotokoll'!$A97:$J97,'Zahlprotokoll'!$M97,'Zahlprotokoll'!$R97,'Zahlprotokoll'!$S97)=0,"",IFERROR('Zahlprotokoll'!$I97*'Zahlprotokoll'!$J97,0))</f>
        <v/>
      </c>
      <c r="L97" s="8">
        <f>IF('Zahlprotokoll'!$A97="","",IFERROR('Zahlprotokoll'!$I97+'Zahlprotokoll'!$K97,0))</f>
        <v/>
      </c>
      <c r="M97" s="6" t="n"/>
      <c r="N97" s="8">
        <f>IF('Zahlprotokoll'!$A97="","",IFERROR('Zahlprotokoll'!$M97*1.19,0))</f>
        <v/>
      </c>
      <c r="O97" s="8">
        <f>IF('Zahlprotokoll'!$A97="","",IF('Zahlprotokoll'!$H97="Bar",'Zahlprotokoll'!$L97-'Zahlprotokoll'!$N97,0))</f>
        <v/>
      </c>
      <c r="P97" s="8">
        <f>IF('Zahlprotokoll'!$A97="","",'Zahlprotokoll'!$Q96)</f>
        <v/>
      </c>
      <c r="Q97" s="8">
        <f>IF('Zahlprotokoll'!$A97="","",IFERROR('Zahlprotokoll'!$P97+'Zahlprotokoll'!$O97,0))</f>
        <v/>
      </c>
      <c r="R97" s="2" t="n"/>
      <c r="S97" s="5" t="n"/>
      <c r="T97" s="9">
        <f>IF('Zahlprotokoll'!$A97="","",IF('Zahlprotokoll'!$R97="Ja","OK","Beleg fehlt"))</f>
        <v/>
      </c>
    </row>
    <row r="98">
      <c r="A98" s="2" t="n"/>
      <c r="B98" s="3" t="n"/>
      <c r="C98" s="4" t="n"/>
      <c r="D98" s="2" t="n"/>
      <c r="E98" s="5" t="n"/>
      <c r="F98" s="5" t="n"/>
      <c r="G98" s="2" t="n"/>
      <c r="H98" s="2" t="n"/>
      <c r="I98" s="6" t="n"/>
      <c r="J98" s="7" t="n"/>
      <c r="K98" s="8">
        <f>IF(COUNTA('Zahlprotokoll'!$A98:$J98,'Zahlprotokoll'!$M98,'Zahlprotokoll'!$R98,'Zahlprotokoll'!$S98)=0,"",IFERROR('Zahlprotokoll'!$I98*'Zahlprotokoll'!$J98,0))</f>
        <v/>
      </c>
      <c r="L98" s="8">
        <f>IF('Zahlprotokoll'!$A98="","",IFERROR('Zahlprotokoll'!$I98+'Zahlprotokoll'!$K98,0))</f>
        <v/>
      </c>
      <c r="M98" s="6" t="n"/>
      <c r="N98" s="8">
        <f>IF('Zahlprotokoll'!$A98="","",IFERROR('Zahlprotokoll'!$M98*1.19,0))</f>
        <v/>
      </c>
      <c r="O98" s="8">
        <f>IF('Zahlprotokoll'!$A98="","",IF('Zahlprotokoll'!$H98="Bar",'Zahlprotokoll'!$L98-'Zahlprotokoll'!$N98,0))</f>
        <v/>
      </c>
      <c r="P98" s="8">
        <f>IF('Zahlprotokoll'!$A98="","",'Zahlprotokoll'!$Q97)</f>
        <v/>
      </c>
      <c r="Q98" s="8">
        <f>IF('Zahlprotokoll'!$A98="","",IFERROR('Zahlprotokoll'!$P98+'Zahlprotokoll'!$O98,0))</f>
        <v/>
      </c>
      <c r="R98" s="2" t="n"/>
      <c r="S98" s="5" t="n"/>
      <c r="T98" s="9">
        <f>IF('Zahlprotokoll'!$A98="","",IF('Zahlprotokoll'!$R98="Ja","OK","Beleg fehlt"))</f>
        <v/>
      </c>
    </row>
    <row r="99">
      <c r="A99" s="2" t="n"/>
      <c r="B99" s="3" t="n"/>
      <c r="C99" s="4" t="n"/>
      <c r="D99" s="2" t="n"/>
      <c r="E99" s="5" t="n"/>
      <c r="F99" s="5" t="n"/>
      <c r="G99" s="2" t="n"/>
      <c r="H99" s="2" t="n"/>
      <c r="I99" s="6" t="n"/>
      <c r="J99" s="7" t="n"/>
      <c r="K99" s="8">
        <f>IF(COUNTA('Zahlprotokoll'!$A99:$J99,'Zahlprotokoll'!$M99,'Zahlprotokoll'!$R99,'Zahlprotokoll'!$S99)=0,"",IFERROR('Zahlprotokoll'!$I99*'Zahlprotokoll'!$J99,0))</f>
        <v/>
      </c>
      <c r="L99" s="8">
        <f>IF('Zahlprotokoll'!$A99="","",IFERROR('Zahlprotokoll'!$I99+'Zahlprotokoll'!$K99,0))</f>
        <v/>
      </c>
      <c r="M99" s="6" t="n"/>
      <c r="N99" s="8">
        <f>IF('Zahlprotokoll'!$A99="","",IFERROR('Zahlprotokoll'!$M99*1.19,0))</f>
        <v/>
      </c>
      <c r="O99" s="8">
        <f>IF('Zahlprotokoll'!$A99="","",IF('Zahlprotokoll'!$H99="Bar",'Zahlprotokoll'!$L99-'Zahlprotokoll'!$N99,0))</f>
        <v/>
      </c>
      <c r="P99" s="8">
        <f>IF('Zahlprotokoll'!$A99="","",'Zahlprotokoll'!$Q98)</f>
        <v/>
      </c>
      <c r="Q99" s="8">
        <f>IF('Zahlprotokoll'!$A99="","",IFERROR('Zahlprotokoll'!$P99+'Zahlprotokoll'!$O99,0))</f>
        <v/>
      </c>
      <c r="R99" s="2" t="n"/>
      <c r="S99" s="5" t="n"/>
      <c r="T99" s="9">
        <f>IF('Zahlprotokoll'!$A99="","",IF('Zahlprotokoll'!$R99="Ja","OK","Beleg fehlt"))</f>
        <v/>
      </c>
    </row>
    <row r="100">
      <c r="A100" s="2" t="n"/>
      <c r="B100" s="3" t="n"/>
      <c r="C100" s="4" t="n"/>
      <c r="D100" s="2" t="n"/>
      <c r="E100" s="5" t="n"/>
      <c r="F100" s="5" t="n"/>
      <c r="G100" s="2" t="n"/>
      <c r="H100" s="2" t="n"/>
      <c r="I100" s="6" t="n"/>
      <c r="J100" s="7" t="n"/>
      <c r="K100" s="8">
        <f>IF(COUNTA('Zahlprotokoll'!$A100:$J100,'Zahlprotokoll'!$M100,'Zahlprotokoll'!$R100,'Zahlprotokoll'!$S100)=0,"",IFERROR('Zahlprotokoll'!$I100*'Zahlprotokoll'!$J100,0))</f>
        <v/>
      </c>
      <c r="L100" s="8">
        <f>IF('Zahlprotokoll'!$A100="","",IFERROR('Zahlprotokoll'!$I100+'Zahlprotokoll'!$K100,0))</f>
        <v/>
      </c>
      <c r="M100" s="6" t="n"/>
      <c r="N100" s="8">
        <f>IF('Zahlprotokoll'!$A100="","",IFERROR('Zahlprotokoll'!$M100*1.19,0))</f>
        <v/>
      </c>
      <c r="O100" s="8">
        <f>IF('Zahlprotokoll'!$A100="","",IF('Zahlprotokoll'!$H100="Bar",'Zahlprotokoll'!$L100-'Zahlprotokoll'!$N100,0))</f>
        <v/>
      </c>
      <c r="P100" s="8">
        <f>IF('Zahlprotokoll'!$A100="","",'Zahlprotokoll'!$Q99)</f>
        <v/>
      </c>
      <c r="Q100" s="8">
        <f>IF('Zahlprotokoll'!$A100="","",IFERROR('Zahlprotokoll'!$P100+'Zahlprotokoll'!$O100,0))</f>
        <v/>
      </c>
      <c r="R100" s="2" t="n"/>
      <c r="S100" s="5" t="n"/>
      <c r="T100" s="9">
        <f>IF('Zahlprotokoll'!$A100="","",IF('Zahlprotokoll'!$R100="Ja","OK","Beleg fehlt"))</f>
        <v/>
      </c>
    </row>
    <row r="101">
      <c r="A101" s="2" t="n"/>
      <c r="B101" s="3" t="n"/>
      <c r="C101" s="4" t="n"/>
      <c r="D101" s="2" t="n"/>
      <c r="E101" s="5" t="n"/>
      <c r="F101" s="5" t="n"/>
      <c r="G101" s="2" t="n"/>
      <c r="H101" s="2" t="n"/>
      <c r="I101" s="6" t="n"/>
      <c r="J101" s="7" t="n"/>
      <c r="K101" s="8">
        <f>IF(COUNTA('Zahlprotokoll'!$A101:$J101,'Zahlprotokoll'!$M101,'Zahlprotokoll'!$R101,'Zahlprotokoll'!$S101)=0,"",IFERROR('Zahlprotokoll'!$I101*'Zahlprotokoll'!$J101,0))</f>
        <v/>
      </c>
      <c r="L101" s="8">
        <f>IF('Zahlprotokoll'!$A101="","",IFERROR('Zahlprotokoll'!$I101+'Zahlprotokoll'!$K101,0))</f>
        <v/>
      </c>
      <c r="M101" s="6" t="n"/>
      <c r="N101" s="8">
        <f>IF('Zahlprotokoll'!$A101="","",IFERROR('Zahlprotokoll'!$M101*1.19,0))</f>
        <v/>
      </c>
      <c r="O101" s="8">
        <f>IF('Zahlprotokoll'!$A101="","",IF('Zahlprotokoll'!$H101="Bar",'Zahlprotokoll'!$L101-'Zahlprotokoll'!$N101,0))</f>
        <v/>
      </c>
      <c r="P101" s="8">
        <f>IF('Zahlprotokoll'!$A101="","",'Zahlprotokoll'!$Q100)</f>
        <v/>
      </c>
      <c r="Q101" s="8">
        <f>IF('Zahlprotokoll'!$A101="","",IFERROR('Zahlprotokoll'!$P101+'Zahlprotokoll'!$O101,0))</f>
        <v/>
      </c>
      <c r="R101" s="2" t="n"/>
      <c r="S101" s="5" t="n"/>
      <c r="T101" s="9">
        <f>IF('Zahlprotokoll'!$A101="","",IF('Zahlprotokoll'!$R101="Ja","OK","Beleg fehlt"))</f>
        <v/>
      </c>
    </row>
  </sheetData>
  <autoFilter ref="A1:T101"/>
  <conditionalFormatting sqref="O2:O10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Q2:Q101">
    <cfRule type="cellIs" priority="3" operator="greaterThan" dxfId="0">
      <formula>0</formula>
    </cfRule>
  </conditionalFormatting>
  <conditionalFormatting sqref="T2:T101">
    <cfRule type="expression" priority="4" dxfId="1" stopIfTrue="1">
      <formula>$T2="Beleg fehlt"</formula>
    </cfRule>
    <cfRule type="expression" priority="5" dxfId="0" stopIfTrue="1">
      <formula>$T2="OK"</formula>
    </cfRule>
  </conditionalFormatting>
  <dataValidations count="6">
    <dataValidation sqref="D2:D101" showErrorMessage="1" showInputMessage="1" allowBlank="1" type="list">
      <formula1>"Verkauf,Dienstleistung,Ausgabe,Rückerstattung"</formula1>
    </dataValidation>
    <dataValidation sqref="H2:H101" showErrorMessage="1" showInputMessage="1" allowBlank="1" type="list">
      <formula1>"Bar,EC-Karte,Überweisung"</formula1>
    </dataValidation>
    <dataValidation sqref="J2:J101" showErrorMessage="1" showInputMessage="1" allowBlank="1" type="list">
      <formula1>"0%,7%,19%"</formula1>
    </dataValidation>
    <dataValidation sqref="R2:R101" showErrorMessage="1" showInputMessage="1" allowBlank="1" type="list">
      <formula1>"Ja,Nein"</formula1>
    </dataValidation>
    <dataValidation sqref="I2:I101" showErrorMessage="1" showInputMessage="1" allowBlank="1" type="decimal" operator="between">
      <formula1>0</formula1>
      <formula2>999999.99</formula2>
    </dataValidation>
    <dataValidation sqref="M2:M101" showErrorMessage="1" showInputMessage="1" allowBlank="1" type="decimal" operator="between">
      <formula1>0</formula1>
      <formula2>999999.99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C8102E"/>
    <outlinePr summaryBelow="1" summaryRight="1"/>
    <pageSetUpPr/>
  </sheetPr>
  <dimension ref="A1:H31"/>
  <sheetViews>
    <sheetView showGridLines="0" workbookViewId="0">
      <selection activeCell="A1" sqref="A1"/>
    </sheetView>
  </sheetViews>
  <sheetFormatPr baseColWidth="8" defaultRowHeight="15"/>
  <cols>
    <col width="35" customWidth="1" min="1" max="1"/>
    <col width="20" customWidth="1" min="2" max="2"/>
    <col width="20" customWidth="1" min="3" max="3"/>
    <col width="4" customWidth="1" min="4" max="4"/>
    <col width="22" customWidth="1" min="5" max="5"/>
    <col width="20" customWidth="1" min="6" max="6"/>
    <col width="16" customWidth="1" min="7" max="7"/>
    <col width="16" customWidth="1" min="8" max="8"/>
  </cols>
  <sheetData>
    <row r="1" ht="28" customHeight="1">
      <c r="A1" s="10" t="inlineStr">
        <is>
          <t>Tagesabschluss Kasse</t>
        </is>
      </c>
      <c r="B1" s="11" t="n"/>
      <c r="C1" s="11" t="n"/>
      <c r="D1" s="11" t="n"/>
      <c r="E1" s="11" t="n"/>
      <c r="F1" s="11" t="n"/>
      <c r="G1" s="11" t="n"/>
      <c r="H1" s="11" t="n"/>
    </row>
    <row r="2">
      <c r="E2" s="12" t="inlineStr">
        <is>
          <t>Belegprüfung</t>
        </is>
      </c>
      <c r="F2" s="12" t="n"/>
    </row>
    <row r="3">
      <c r="A3" s="13" t="inlineStr">
        <is>
          <t>Ausgewähltes Datum</t>
        </is>
      </c>
      <c r="B3" s="14" t="n">
        <v>46040</v>
      </c>
      <c r="E3" s="15" t="inlineStr">
        <is>
          <t>Belegnummer prüfen</t>
        </is>
      </c>
      <c r="F3" s="16" t="inlineStr">
        <is>
          <t>K-2026-008</t>
        </is>
      </c>
    </row>
    <row r="4">
      <c r="A4" s="12" t="inlineStr">
        <is>
          <t>Tageskennzahlen</t>
        </is>
      </c>
      <c r="B4" s="12" t="n"/>
      <c r="E4" s="15" t="inlineStr">
        <is>
          <t>Belegstatus</t>
        </is>
      </c>
      <c r="F4" s="17">
        <f>IFERROR(VLOOKUP('Tagesabschluss'!$F$3,'Zahlprotokoll'!$A$2:$T$101,20,FALSE),"")</f>
        <v/>
      </c>
    </row>
    <row r="5">
      <c r="A5" s="15" t="inlineStr">
        <is>
          <t>Einnahmen gesamt brutto</t>
        </is>
      </c>
      <c r="B5" s="8">
        <f>SUMIF('Zahlprotokoll'!$B$2:$B$101,'Tagesabschluss'!$B$3,'Zahlprotokoll'!$L$2:$L$101)</f>
        <v/>
      </c>
    </row>
    <row r="6">
      <c r="A6" s="18" t="inlineStr">
        <is>
          <t>Ausgaben gesamt brutto</t>
        </is>
      </c>
      <c r="B6" s="8">
        <f>SUMIF('Zahlprotokoll'!$B$2:$B$101,'Tagesabschluss'!$B$3,'Zahlprotokoll'!$N$2:$N$101)</f>
        <v/>
      </c>
    </row>
    <row r="7">
      <c r="A7" s="15" t="inlineStr">
        <is>
          <t>Bar-Einnahmen</t>
        </is>
      </c>
      <c r="B7" s="8">
        <f>SUMIFS('Zahlprotokoll'!$L$2:$L$101,'Zahlprotokoll'!$H$2:$H$101,"Bar",'Zahlprotokoll'!$B$2:$B$101,'Tagesabschluss'!$B$3)</f>
        <v/>
      </c>
    </row>
    <row r="8">
      <c r="A8" s="18" t="inlineStr">
        <is>
          <t>Kartenzahlungen</t>
        </is>
      </c>
      <c r="B8" s="8">
        <f>SUMIFS('Zahlprotokoll'!$L$2:$L$101,'Zahlprotokoll'!$H$2:$H$101,"EC-Karte",'Zahlprotokoll'!$B$2:$B$101,'Tagesabschluss'!$B$3)</f>
        <v/>
      </c>
    </row>
    <row r="9">
      <c r="A9" s="15" t="inlineStr">
        <is>
          <t>Überweisungen</t>
        </is>
      </c>
      <c r="B9" s="8">
        <f>SUMIFS('Zahlprotokoll'!$L$2:$L$101,'Zahlprotokoll'!$H$2:$H$101,"Überweisung",'Zahlprotokoll'!$B$2:$B$101,'Tagesabschluss'!$B$3)</f>
        <v/>
      </c>
    </row>
    <row r="10">
      <c r="A10" s="18" t="inlineStr">
        <is>
          <t>Barbewegung am Tag</t>
        </is>
      </c>
      <c r="B10" s="8">
        <f>SUMIF('Zahlprotokoll'!$B$2:$B$101,'Tagesabschluss'!$B$3,'Zahlprotokoll'!$O$2:$O$101)</f>
        <v/>
      </c>
    </row>
    <row r="11">
      <c r="A11" s="15" t="inlineStr">
        <is>
          <t>Erwarteter Kassenbestand</t>
        </is>
      </c>
      <c r="B11" s="8">
        <f>SUMIF('Zahlprotokoll'!$B$2:$B$101,"&lt;="&amp;'Tagesabschluss'!$B$3,'Zahlprotokoll'!$O$2:$O$101)</f>
        <v/>
      </c>
    </row>
    <row r="12">
      <c r="A12" s="18" t="inlineStr">
        <is>
          <t>Tatsächlich gezählter Kassenbestand</t>
        </is>
      </c>
      <c r="B12" s="6" t="n">
        <v>456.365</v>
      </c>
    </row>
    <row r="13">
      <c r="A13" s="15" t="inlineStr">
        <is>
          <t>Kassenabweichung</t>
        </is>
      </c>
      <c r="B13" s="8">
        <f>IFERROR('Tagesabschluss'!$B$12-'Tagesabschluss'!$B$11,0)</f>
        <v/>
      </c>
    </row>
    <row r="14">
      <c r="A14" s="18" t="inlineStr">
        <is>
          <t>Status</t>
        </is>
      </c>
      <c r="B14" s="9">
        <f>IF(AND('Tagesabschluss'!$B$13&lt;0.01,'Tagesabschluss'!$B$13&gt;-0.01),"Kasse stimmt","Abweichung prüfen")</f>
        <v/>
      </c>
    </row>
    <row r="15">
      <c r="A15" s="15" t="inlineStr">
        <is>
          <t>Anzahl Belege</t>
        </is>
      </c>
      <c r="B15" s="9">
        <f>COUNTIF('Zahlprotokoll'!$B$2:$B$101,'Tagesabschluss'!$B$3)</f>
        <v/>
      </c>
    </row>
    <row r="16">
      <c r="A16" s="18" t="inlineStr">
        <is>
          <t>Fehlende Belege</t>
        </is>
      </c>
      <c r="B16" s="9">
        <f>COUNTIFS('Zahlprotokoll'!$B$2:$B$101,'Tagesabschluss'!$B$3,'Zahlprotokoll'!$R$2:$R$101,"Nein")</f>
        <v/>
      </c>
    </row>
    <row r="17">
      <c r="A17" s="15" t="inlineStr">
        <is>
          <t>Durchschnittliche Einnahme netto</t>
        </is>
      </c>
      <c r="B17" s="19">
        <f>IFERROR(AVERAGE('Zahlprotokoll'!$I$2:$I$101),0)</f>
        <v/>
      </c>
    </row>
    <row r="18">
      <c r="A18" s="18" t="inlineStr">
        <is>
          <t>Umsatzsteuer gesamt</t>
        </is>
      </c>
      <c r="B18" s="8">
        <f>SUM('Zahlprotokoll'!$K$2:$K$101)</f>
        <v/>
      </c>
    </row>
    <row r="19">
      <c r="B19" s="20" t="n"/>
    </row>
    <row r="21">
      <c r="A21" s="12" t="inlineStr">
        <is>
          <t>Zahlungsarten – ausgewählter Tag</t>
        </is>
      </c>
      <c r="B21" s="12" t="n"/>
      <c r="C21" s="12" t="n"/>
    </row>
    <row r="22">
      <c r="A22" s="1" t="inlineStr">
        <is>
          <t>Zahlungsart</t>
        </is>
      </c>
      <c r="B22" s="1" t="inlineStr">
        <is>
          <t>Einnahmen brutto</t>
        </is>
      </c>
      <c r="C22" s="1" t="inlineStr">
        <is>
          <t>Ausgaben brutto</t>
        </is>
      </c>
    </row>
    <row r="23">
      <c r="A23" s="21" t="inlineStr">
        <is>
          <t>Bar</t>
        </is>
      </c>
      <c r="B23" s="22">
        <f>SUMIFS('Zahlprotokoll'!$L$2:$L$101,'Zahlprotokoll'!$H$2:$H$101,'Tagesabschluss'!$A23,'Zahlprotokoll'!$B$2:$B$101,'Tagesabschluss'!$B$3)</f>
        <v/>
      </c>
      <c r="C23" s="22">
        <f>SUMIFS('Zahlprotokoll'!$N$2:$N$101,'Zahlprotokoll'!$H$2:$H$101,'Tagesabschluss'!$A23,'Zahlprotokoll'!$B$2:$B$101,'Tagesabschluss'!$B$3)</f>
        <v/>
      </c>
    </row>
    <row r="24">
      <c r="A24" s="23" t="inlineStr">
        <is>
          <t>EC-Karte</t>
        </is>
      </c>
      <c r="B24" s="24">
        <f>SUMIFS('Zahlprotokoll'!$L$2:$L$101,'Zahlprotokoll'!$H$2:$H$101,'Tagesabschluss'!$A24,'Zahlprotokoll'!$B$2:$B$101,'Tagesabschluss'!$B$3)</f>
        <v/>
      </c>
      <c r="C24" s="24">
        <f>SUMIFS('Zahlprotokoll'!$N$2:$N$101,'Zahlprotokoll'!$H$2:$H$101,'Tagesabschluss'!$A24,'Zahlprotokoll'!$B$2:$B$101,'Tagesabschluss'!$B$3)</f>
        <v/>
      </c>
    </row>
    <row r="25">
      <c r="A25" s="21" t="inlineStr">
        <is>
          <t>Überweisung</t>
        </is>
      </c>
      <c r="B25" s="22">
        <f>SUMIFS('Zahlprotokoll'!$L$2:$L$101,'Zahlprotokoll'!$H$2:$H$101,'Tagesabschluss'!$A25,'Zahlprotokoll'!$B$2:$B$101,'Tagesabschluss'!$B$3)</f>
        <v/>
      </c>
      <c r="C25" s="22">
        <f>SUMIFS('Zahlprotokoll'!$N$2:$N$101,'Zahlprotokoll'!$H$2:$H$101,'Tagesabschluss'!$A25,'Zahlprotokoll'!$B$2:$B$101,'Tagesabschluss'!$B$3)</f>
        <v/>
      </c>
    </row>
    <row r="28">
      <c r="A28" s="12" t="inlineStr">
        <is>
          <t>USt.-Auswertung – ausgewählter Tag</t>
        </is>
      </c>
      <c r="B28" s="12" t="n"/>
      <c r="C28" s="12" t="n"/>
    </row>
    <row r="29">
      <c r="A29" s="1" t="inlineStr">
        <is>
          <t>USt.-Satz</t>
        </is>
      </c>
      <c r="B29" s="1" t="inlineStr">
        <is>
          <t>Umsatzsteuer</t>
        </is>
      </c>
      <c r="C29" s="1" t="inlineStr">
        <is>
          <t>Einnahme brutto</t>
        </is>
      </c>
    </row>
    <row r="30">
      <c r="A30" s="25" t="n">
        <v>0.07000000000000001</v>
      </c>
      <c r="B30" s="22">
        <f>SUMIFS('Zahlprotokoll'!$K$2:$K$101,'Zahlprotokoll'!$J$2:$J$101,'Tagesabschluss'!$A30,'Zahlprotokoll'!$B$2:$B$101,'Tagesabschluss'!$B$3)</f>
        <v/>
      </c>
      <c r="C30" s="22">
        <f>SUMIFS('Zahlprotokoll'!$L$2:$L$101,'Zahlprotokoll'!$J$2:$J$101,'Tagesabschluss'!$A30,'Zahlprotokoll'!$B$2:$B$101,'Tagesabschluss'!$B$3)</f>
        <v/>
      </c>
    </row>
    <row r="31">
      <c r="A31" s="26" t="n">
        <v>0.19</v>
      </c>
      <c r="B31" s="24">
        <f>SUMIFS('Zahlprotokoll'!$K$2:$K$101,'Zahlprotokoll'!$J$2:$J$101,'Tagesabschluss'!$A31,'Zahlprotokoll'!$B$2:$B$101,'Tagesabschluss'!$B$3)</f>
        <v/>
      </c>
      <c r="C31" s="24">
        <f>SUMIFS('Zahlprotokoll'!$L$2:$L$101,'Zahlprotokoll'!$J$2:$J$101,'Tagesabschluss'!$A31,'Zahlprotokoll'!$B$2:$B$101,'Tagesabschluss'!$B$3)</f>
        <v/>
      </c>
    </row>
  </sheetData>
  <mergeCells count="1">
    <mergeCell ref="A1:H1"/>
  </mergeCells>
  <conditionalFormatting sqref="B13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B14">
    <cfRule type="expression" priority="3" dxfId="1" stopIfTrue="1">
      <formula>$B$14="Abweichung prüfen"</formula>
    </cfRule>
    <cfRule type="expression" priority="4" dxfId="0" stopIfTrue="1">
      <formula>$B$14="Kasse stimmt"</formula>
    </cfRule>
  </conditionalFormatting>
  <conditionalFormatting sqref="F4">
    <cfRule type="expression" priority="5" dxfId="1" stopIfTrue="1">
      <formula>$F$4="Beleg fehlt"</formula>
    </cfRule>
    <cfRule type="expression" priority="6" dxfId="0" stopIfTrue="1">
      <formula>$F$4="OK"</formula>
    </cfRule>
  </conditionalFormatting>
  <dataValidations count="1">
    <dataValidation sqref="F3" showErrorMessage="1" showInputMessage="1" allowBlank="1" type="list">
      <formula1>"K-2026-001,K-2026-002,K-2026-003,K-2026-004,K-2026-005,K-2026-006,K-2026-007,K-2026-008,K-2026-009,K-2026-010"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D4A017"/>
    <outlinePr summaryBelow="1" summaryRight="1"/>
    <pageSetUpPr/>
  </sheetPr>
  <dimension ref="A1:H17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78" customWidth="1" min="2" max="2"/>
    <col width="20" customWidth="1" min="3" max="3"/>
    <col width="8" customWidth="1" min="4" max="4"/>
    <col width="15" customWidth="1" min="5" max="5"/>
    <col width="8" customWidth="1" min="6" max="6"/>
    <col width="16" customWidth="1" min="7" max="7"/>
    <col width="8" customWidth="1" min="8" max="8"/>
  </cols>
  <sheetData>
    <row r="1" ht="28" customHeight="1">
      <c r="A1" s="10" t="inlineStr">
        <is>
          <t>Auswahllisten und Kurzanleitung</t>
        </is>
      </c>
      <c r="B1" s="11" t="n"/>
      <c r="C1" s="11" t="n"/>
      <c r="D1" s="11" t="n"/>
      <c r="E1" s="11" t="n"/>
      <c r="F1" s="11" t="n"/>
      <c r="G1" s="11" t="n"/>
      <c r="H1" s="11" t="n"/>
    </row>
    <row r="3">
      <c r="A3" s="27" t="inlineStr">
        <is>
          <t>Zahlungsarten</t>
        </is>
      </c>
      <c r="C3" s="27" t="inlineStr">
        <is>
          <t>Vorgänge</t>
        </is>
      </c>
      <c r="E3" s="27" t="inlineStr">
        <is>
          <t>USt.-Sätze</t>
        </is>
      </c>
      <c r="G3" s="27" t="inlineStr">
        <is>
          <t>Belegstatus</t>
        </is>
      </c>
    </row>
    <row r="4">
      <c r="A4" s="21" t="inlineStr">
        <is>
          <t>Bar</t>
        </is>
      </c>
      <c r="C4" s="21" t="inlineStr">
        <is>
          <t>Verkauf</t>
        </is>
      </c>
      <c r="E4" s="25" t="n">
        <v>0</v>
      </c>
      <c r="G4" s="21" t="inlineStr">
        <is>
          <t>Ja</t>
        </is>
      </c>
    </row>
    <row r="5">
      <c r="A5" s="21" t="inlineStr">
        <is>
          <t>EC-Karte</t>
        </is>
      </c>
      <c r="C5" s="21" t="inlineStr">
        <is>
          <t>Dienstleistung</t>
        </is>
      </c>
      <c r="E5" s="25" t="n">
        <v>0.07000000000000001</v>
      </c>
      <c r="G5" s="21" t="inlineStr">
        <is>
          <t>Nein</t>
        </is>
      </c>
    </row>
    <row r="6">
      <c r="A6" s="21" t="inlineStr">
        <is>
          <t>Überweisung</t>
        </is>
      </c>
      <c r="C6" s="21" t="inlineStr">
        <is>
          <t>Ausgabe</t>
        </is>
      </c>
      <c r="E6" s="25" t="n">
        <v>0.19</v>
      </c>
    </row>
    <row r="7">
      <c r="C7" s="21" t="inlineStr">
        <is>
          <t>Rückerstattung</t>
        </is>
      </c>
    </row>
    <row r="10">
      <c r="A10" s="12" t="inlineStr">
        <is>
          <t>Kurzanleitung und Hinweise</t>
        </is>
      </c>
      <c r="B10" s="12" t="n"/>
      <c r="C10" s="12" t="n"/>
      <c r="D10" s="12" t="n"/>
      <c r="E10" s="12" t="n"/>
      <c r="F10" s="12" t="n"/>
      <c r="G10" s="12" t="n"/>
      <c r="H10" s="12" t="n"/>
    </row>
    <row r="11">
      <c r="A11" s="1" t="inlineStr">
        <is>
          <t>Thema</t>
        </is>
      </c>
      <c r="B11" s="1" t="inlineStr">
        <is>
          <t>Hinweis</t>
        </is>
      </c>
      <c r="C11" s="1" t="n"/>
      <c r="D11" s="1" t="n"/>
      <c r="E11" s="1" t="n"/>
      <c r="F11" s="1" t="n"/>
      <c r="G11" s="1" t="n"/>
      <c r="H11" s="1" t="n"/>
    </row>
    <row r="12" ht="42" customHeight="1">
      <c r="A12" s="28" t="inlineStr">
        <is>
          <t>Tägliche Erfassung</t>
        </is>
      </c>
      <c r="B12" s="29" t="inlineStr">
        <is>
          <t>Jede Einnahme, Ausgabe und Rückerstattung zeitnah im Blatt „Zahlprotokoll“ erfassen. Für jede Buchung eine fortlaufende Belegnummer verwenden.</t>
        </is>
      </c>
      <c r="C12" s="29" t="n"/>
      <c r="D12" s="29" t="n"/>
      <c r="E12" s="29" t="n"/>
      <c r="F12" s="29" t="n"/>
      <c r="G12" s="29" t="n"/>
      <c r="H12" s="29" t="n"/>
    </row>
    <row r="13" ht="42" customHeight="1">
      <c r="A13" s="30" t="inlineStr">
        <is>
          <t>Kassensturz</t>
        </is>
      </c>
      <c r="B13" s="31" t="inlineStr">
        <is>
          <t>Zum Tagesabschluss den tatsächlichen Bargeldbestand zählen und in „Tatsächlich gezählter Kassenbestand“ eintragen. Kassenabweichungen sofort prüfen und dokumentieren.</t>
        </is>
      </c>
      <c r="C13" s="31" t="n"/>
      <c r="D13" s="31" t="n"/>
      <c r="E13" s="31" t="n"/>
      <c r="F13" s="31" t="n"/>
      <c r="G13" s="31" t="n"/>
      <c r="H13" s="31" t="n"/>
    </row>
    <row r="14" ht="42" customHeight="1">
      <c r="A14" s="28" t="inlineStr">
        <is>
          <t>Belegpflicht</t>
        </is>
      </c>
      <c r="B14" s="29" t="inlineStr">
        <is>
          <t>Für jede Buchung ist ein Beleg erforderlich. Fehlt ein Beleg, den Status „Nein“ wählen und die Nachreichung in der Bemerkung festhalten.</t>
        </is>
      </c>
      <c r="C14" s="29" t="n"/>
      <c r="D14" s="29" t="n"/>
      <c r="E14" s="29" t="n"/>
      <c r="F14" s="29" t="n"/>
      <c r="G14" s="29" t="n"/>
      <c r="H14" s="29" t="n"/>
    </row>
    <row r="15" ht="42" customHeight="1">
      <c r="A15" s="30" t="inlineStr">
        <is>
          <t>Umsatzsteuer</t>
        </is>
      </c>
      <c r="B15" s="31" t="inlineStr">
        <is>
          <t>Den zutreffenden USt.-Satz auswählen. Die Umsatzsteuer für Einnahmen wird automatisch berechnet. Vorsteuerbeträge sind anhand der Eingangsbelege fachlich zu prüfen.</t>
        </is>
      </c>
      <c r="C15" s="31" t="n"/>
      <c r="D15" s="31" t="n"/>
      <c r="E15" s="31" t="n"/>
      <c r="F15" s="31" t="n"/>
      <c r="G15" s="31" t="n"/>
      <c r="H15" s="31" t="n"/>
    </row>
    <row r="16" ht="42" customHeight="1">
      <c r="A16" s="28" t="inlineStr">
        <is>
          <t>Bareinnahmen und Barausgaben</t>
        </is>
      </c>
      <c r="B16" s="29" t="inlineStr">
        <is>
          <t>Bareinnahmen und Barausgaben müssen vollständig, richtig, zeitgerecht und geordnet erfasst werden. Barbewegungen wirken auf den fortlaufenden Kassenbestand.</t>
        </is>
      </c>
      <c r="C16" s="29" t="n"/>
      <c r="D16" s="29" t="n"/>
      <c r="E16" s="29" t="n"/>
      <c r="F16" s="29" t="n"/>
      <c r="G16" s="29" t="n"/>
      <c r="H16" s="29" t="n"/>
    </row>
    <row r="17" ht="42" customHeight="1">
      <c r="A17" s="30" t="inlineStr">
        <is>
          <t>GoBD und TSE</t>
        </is>
      </c>
      <c r="B17" s="31" t="inlineStr">
        <is>
          <t>Diese Vorlage unterstützt die interne Dokumentation, ersetzt jedoch keine GoBD-konforme Kassenlösung mit TSE. Anforderungen an Aufbewahrung und Unveränderbarkeit sind separat zu beachten.</t>
        </is>
      </c>
      <c r="C17" s="31" t="n"/>
      <c r="D17" s="31" t="n"/>
      <c r="E17" s="31" t="n"/>
      <c r="F17" s="31" t="n"/>
      <c r="G17" s="31" t="n"/>
      <c r="H17" s="31" t="n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2026-09-23T06:18:08Z</dcterms:created>
  <dcterms:modified xmlns:dcterms="http://purl.org/dc/terms/" xmlns:xsi="http://www.w3.org/2001/XMLSchema-instance" xsi:type="dcterms:W3CDTF">2026-09-23T06:18:08Z</dcterms:modified>
</cp:coreProperties>
</file>